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EDIT\Documents\000_Maud_OMEDIT\Pharmacie clinique\"/>
    </mc:Choice>
  </mc:AlternateContent>
  <bookViews>
    <workbookView xWindow="0" yWindow="0" windowWidth="16890" windowHeight="6855" activeTab="2"/>
  </bookViews>
  <sheets>
    <sheet name="Lisez-moi" sheetId="3" r:id="rId1"/>
    <sheet name="Recueil" sheetId="1" r:id="rId2"/>
    <sheet name="Résultats" sheetId="4" r:id="rId3"/>
    <sheet name="Résultats masqués calcul" sheetId="5" state="hidden" r:id="rId4"/>
    <sheet name="Listes" sheetId="2" state="hidden" r:id="rId5"/>
  </sheets>
  <definedNames>
    <definedName name="_xlnm.Print_Area" localSheetId="2">Résultats!$A$1:$T$104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5" l="1"/>
  <c r="C115" i="5"/>
  <c r="D115" i="5"/>
  <c r="E115" i="5"/>
  <c r="F115" i="5"/>
  <c r="B116" i="5"/>
  <c r="C116" i="5"/>
  <c r="D116" i="5"/>
  <c r="E116" i="5"/>
  <c r="F116" i="5"/>
  <c r="B117" i="5"/>
  <c r="C117" i="5"/>
  <c r="D117" i="5"/>
  <c r="E117" i="5"/>
  <c r="F117" i="5"/>
  <c r="B118" i="5"/>
  <c r="C118" i="5"/>
  <c r="D118" i="5"/>
  <c r="E118" i="5"/>
  <c r="F118" i="5"/>
  <c r="B119" i="5"/>
  <c r="C119" i="5"/>
  <c r="D119" i="5"/>
  <c r="E119" i="5"/>
  <c r="F119" i="5"/>
  <c r="B120" i="5"/>
  <c r="C120" i="5"/>
  <c r="D120" i="5"/>
  <c r="E120" i="5"/>
  <c r="F120" i="5"/>
  <c r="B121" i="5"/>
  <c r="C121" i="5"/>
  <c r="D121" i="5"/>
  <c r="E121" i="5"/>
  <c r="F121" i="5"/>
  <c r="B122" i="5"/>
  <c r="C122" i="5"/>
  <c r="D122" i="5"/>
  <c r="E122" i="5"/>
  <c r="F122" i="5"/>
  <c r="B123" i="5"/>
  <c r="C123" i="5"/>
  <c r="D123" i="5"/>
  <c r="E123" i="5"/>
  <c r="F123" i="5"/>
  <c r="B124" i="5"/>
  <c r="C124" i="5"/>
  <c r="D124" i="5"/>
  <c r="E124" i="5"/>
  <c r="F124" i="5"/>
  <c r="B125" i="5"/>
  <c r="C125" i="5"/>
  <c r="D125" i="5"/>
  <c r="E125" i="5"/>
  <c r="F125" i="5"/>
  <c r="B126" i="5"/>
  <c r="C126" i="5"/>
  <c r="D126" i="5"/>
  <c r="E126" i="5"/>
  <c r="F126" i="5"/>
  <c r="B127" i="5"/>
  <c r="C127" i="5"/>
  <c r="D127" i="5"/>
  <c r="E127" i="5"/>
  <c r="F127" i="5"/>
  <c r="B128" i="5"/>
  <c r="I128" i="5" s="1"/>
  <c r="C128" i="5"/>
  <c r="D128" i="5"/>
  <c r="E128" i="5"/>
  <c r="F128" i="5"/>
  <c r="B129" i="5"/>
  <c r="C129" i="5"/>
  <c r="D129" i="5"/>
  <c r="G129" i="5" s="1"/>
  <c r="E129" i="5"/>
  <c r="F129" i="5"/>
  <c r="B130" i="5"/>
  <c r="C130" i="5"/>
  <c r="D130" i="5"/>
  <c r="E130" i="5"/>
  <c r="F130" i="5"/>
  <c r="B131" i="5"/>
  <c r="J131" i="5" s="1"/>
  <c r="C131" i="5"/>
  <c r="D131" i="5"/>
  <c r="E131" i="5"/>
  <c r="F131" i="5"/>
  <c r="B132" i="5"/>
  <c r="C132" i="5"/>
  <c r="D132" i="5"/>
  <c r="E132" i="5"/>
  <c r="J132" i="5" s="1"/>
  <c r="F132" i="5"/>
  <c r="B133" i="5"/>
  <c r="G133" i="5" s="1"/>
  <c r="C133" i="5"/>
  <c r="D133" i="5"/>
  <c r="E133" i="5"/>
  <c r="F133" i="5"/>
  <c r="B134" i="5"/>
  <c r="C134" i="5"/>
  <c r="K134" i="5" s="1"/>
  <c r="D134" i="5"/>
  <c r="E134" i="5"/>
  <c r="F134" i="5"/>
  <c r="B135" i="5"/>
  <c r="C135" i="5"/>
  <c r="D135" i="5"/>
  <c r="E135" i="5"/>
  <c r="F135" i="5"/>
  <c r="K135" i="5" s="1"/>
  <c r="B136" i="5"/>
  <c r="I136" i="5" s="1"/>
  <c r="C136" i="5"/>
  <c r="D136" i="5"/>
  <c r="E136" i="5"/>
  <c r="F136" i="5"/>
  <c r="B137" i="5"/>
  <c r="C137" i="5"/>
  <c r="D137" i="5"/>
  <c r="G137" i="5" s="1"/>
  <c r="E137" i="5"/>
  <c r="F137" i="5"/>
  <c r="B138" i="5"/>
  <c r="C138" i="5"/>
  <c r="D138" i="5"/>
  <c r="E138" i="5"/>
  <c r="F138" i="5"/>
  <c r="B139" i="5"/>
  <c r="J139" i="5" s="1"/>
  <c r="C139" i="5"/>
  <c r="D139" i="5"/>
  <c r="E139" i="5"/>
  <c r="F139" i="5"/>
  <c r="B140" i="5"/>
  <c r="C140" i="5"/>
  <c r="D140" i="5"/>
  <c r="E140" i="5"/>
  <c r="J140" i="5" s="1"/>
  <c r="F140" i="5"/>
  <c r="B141" i="5"/>
  <c r="G141" i="5" s="1"/>
  <c r="C141" i="5"/>
  <c r="D141" i="5"/>
  <c r="E141" i="5"/>
  <c r="F141" i="5"/>
  <c r="B142" i="5"/>
  <c r="C142" i="5"/>
  <c r="K142" i="5" s="1"/>
  <c r="D142" i="5"/>
  <c r="E142" i="5"/>
  <c r="F142" i="5"/>
  <c r="B143" i="5"/>
  <c r="C143" i="5"/>
  <c r="D143" i="5"/>
  <c r="E143" i="5"/>
  <c r="F143" i="5"/>
  <c r="K143" i="5" s="1"/>
  <c r="C114" i="5"/>
  <c r="D114" i="5"/>
  <c r="E114" i="5"/>
  <c r="F114" i="5"/>
  <c r="B114" i="5"/>
  <c r="F96" i="5"/>
  <c r="B79" i="5"/>
  <c r="C79" i="5"/>
  <c r="D79" i="5"/>
  <c r="B80" i="5"/>
  <c r="C80" i="5"/>
  <c r="F80" i="5" s="1"/>
  <c r="D80" i="5"/>
  <c r="B81" i="5"/>
  <c r="C81" i="5"/>
  <c r="D81" i="5"/>
  <c r="B82" i="5"/>
  <c r="C82" i="5"/>
  <c r="F82" i="5" s="1"/>
  <c r="D82" i="5"/>
  <c r="B83" i="5"/>
  <c r="C83" i="5"/>
  <c r="D83" i="5"/>
  <c r="B84" i="5"/>
  <c r="C84" i="5"/>
  <c r="D84" i="5"/>
  <c r="B85" i="5"/>
  <c r="F85" i="5" s="1"/>
  <c r="C85" i="5"/>
  <c r="D85" i="5"/>
  <c r="B86" i="5"/>
  <c r="C86" i="5"/>
  <c r="F86" i="5" s="1"/>
  <c r="D86" i="5"/>
  <c r="B87" i="5"/>
  <c r="E87" i="5" s="1"/>
  <c r="C87" i="5"/>
  <c r="D87" i="5"/>
  <c r="B88" i="5"/>
  <c r="C88" i="5"/>
  <c r="D88" i="5"/>
  <c r="E88" i="5" s="1"/>
  <c r="B89" i="5"/>
  <c r="G89" i="5" s="1"/>
  <c r="C89" i="5"/>
  <c r="D89" i="5"/>
  <c r="B90" i="5"/>
  <c r="C90" i="5"/>
  <c r="F90" i="5" s="1"/>
  <c r="D90" i="5"/>
  <c r="B91" i="5"/>
  <c r="C91" i="5"/>
  <c r="D91" i="5"/>
  <c r="G91" i="5" s="1"/>
  <c r="B92" i="5"/>
  <c r="E92" i="5" s="1"/>
  <c r="C92" i="5"/>
  <c r="D92" i="5"/>
  <c r="B93" i="5"/>
  <c r="F93" i="5" s="1"/>
  <c r="C93" i="5"/>
  <c r="D93" i="5"/>
  <c r="B94" i="5"/>
  <c r="C94" i="5"/>
  <c r="F94" i="5" s="1"/>
  <c r="D94" i="5"/>
  <c r="B95" i="5"/>
  <c r="E95" i="5" s="1"/>
  <c r="C95" i="5"/>
  <c r="D95" i="5"/>
  <c r="B96" i="5"/>
  <c r="C96" i="5"/>
  <c r="D96" i="5"/>
  <c r="E96" i="5" s="1"/>
  <c r="B97" i="5"/>
  <c r="G97" i="5" s="1"/>
  <c r="C97" i="5"/>
  <c r="D97" i="5"/>
  <c r="B98" i="5"/>
  <c r="C98" i="5"/>
  <c r="F98" i="5" s="1"/>
  <c r="D98" i="5"/>
  <c r="B99" i="5"/>
  <c r="C99" i="5"/>
  <c r="D99" i="5"/>
  <c r="G99" i="5" s="1"/>
  <c r="B100" i="5"/>
  <c r="E100" i="5" s="1"/>
  <c r="C100" i="5"/>
  <c r="D100" i="5"/>
  <c r="B101" i="5"/>
  <c r="F101" i="5" s="1"/>
  <c r="C101" i="5"/>
  <c r="D101" i="5"/>
  <c r="B102" i="5"/>
  <c r="C102" i="5"/>
  <c r="F102" i="5" s="1"/>
  <c r="D102" i="5"/>
  <c r="B103" i="5"/>
  <c r="E103" i="5" s="1"/>
  <c r="C103" i="5"/>
  <c r="D103" i="5"/>
  <c r="B104" i="5"/>
  <c r="C104" i="5"/>
  <c r="D104" i="5"/>
  <c r="E104" i="5" s="1"/>
  <c r="B105" i="5"/>
  <c r="G105" i="5" s="1"/>
  <c r="C105" i="5"/>
  <c r="D105" i="5"/>
  <c r="B106" i="5"/>
  <c r="C106" i="5"/>
  <c r="F106" i="5" s="1"/>
  <c r="D106" i="5"/>
  <c r="B107" i="5"/>
  <c r="C107" i="5"/>
  <c r="D107" i="5"/>
  <c r="G107" i="5" s="1"/>
  <c r="C78" i="5"/>
  <c r="D78" i="5"/>
  <c r="B78"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42" i="5"/>
  <c r="E10" i="5"/>
  <c r="K6" i="5"/>
  <c r="L6" i="5" s="1"/>
  <c r="M6" i="5" s="1"/>
  <c r="K35" i="5"/>
  <c r="S35" i="5" s="1"/>
  <c r="J35" i="5"/>
  <c r="R35" i="5" s="1"/>
  <c r="I35" i="5"/>
  <c r="H35" i="5"/>
  <c r="G35" i="5"/>
  <c r="F35" i="5"/>
  <c r="P35" i="5" s="1"/>
  <c r="E35" i="5"/>
  <c r="D35" i="5"/>
  <c r="C35" i="5"/>
  <c r="B35" i="5"/>
  <c r="K34" i="5"/>
  <c r="S34" i="5" s="1"/>
  <c r="J34" i="5"/>
  <c r="R34" i="5" s="1"/>
  <c r="I34" i="5"/>
  <c r="H34" i="5"/>
  <c r="G34" i="5"/>
  <c r="F34" i="5"/>
  <c r="P34" i="5" s="1"/>
  <c r="E34" i="5"/>
  <c r="D34" i="5"/>
  <c r="C34" i="5"/>
  <c r="B34" i="5"/>
  <c r="K33" i="5"/>
  <c r="S33" i="5" s="1"/>
  <c r="J33" i="5"/>
  <c r="R33" i="5" s="1"/>
  <c r="I33" i="5"/>
  <c r="H33" i="5"/>
  <c r="G33" i="5"/>
  <c r="F33" i="5"/>
  <c r="P33" i="5" s="1"/>
  <c r="E33" i="5"/>
  <c r="D33" i="5"/>
  <c r="C33" i="5"/>
  <c r="B33" i="5"/>
  <c r="K32" i="5"/>
  <c r="S32" i="5" s="1"/>
  <c r="J32" i="5"/>
  <c r="R32" i="5" s="1"/>
  <c r="I32" i="5"/>
  <c r="H32" i="5"/>
  <c r="G32" i="5"/>
  <c r="F32" i="5"/>
  <c r="P32" i="5" s="1"/>
  <c r="E32" i="5"/>
  <c r="D32" i="5"/>
  <c r="C32" i="5"/>
  <c r="B32" i="5"/>
  <c r="K31" i="5"/>
  <c r="S31" i="5" s="1"/>
  <c r="J31" i="5"/>
  <c r="R31" i="5" s="1"/>
  <c r="I31" i="5"/>
  <c r="H31" i="5"/>
  <c r="G31" i="5"/>
  <c r="F31" i="5"/>
  <c r="P31" i="5" s="1"/>
  <c r="E31" i="5"/>
  <c r="D31" i="5"/>
  <c r="C31" i="5"/>
  <c r="B31" i="5"/>
  <c r="K30" i="5"/>
  <c r="S30" i="5" s="1"/>
  <c r="J30" i="5"/>
  <c r="R30" i="5" s="1"/>
  <c r="I30" i="5"/>
  <c r="H30" i="5"/>
  <c r="G30" i="5"/>
  <c r="F30" i="5"/>
  <c r="P30" i="5" s="1"/>
  <c r="E30" i="5"/>
  <c r="D30" i="5"/>
  <c r="C30" i="5"/>
  <c r="B30" i="5"/>
  <c r="K29" i="5"/>
  <c r="S29" i="5" s="1"/>
  <c r="J29" i="5"/>
  <c r="R29" i="5" s="1"/>
  <c r="I29" i="5"/>
  <c r="H29" i="5"/>
  <c r="G29" i="5"/>
  <c r="F29" i="5"/>
  <c r="P29" i="5" s="1"/>
  <c r="E29" i="5"/>
  <c r="D29" i="5"/>
  <c r="C29" i="5"/>
  <c r="B29" i="5"/>
  <c r="K28" i="5"/>
  <c r="S28" i="5" s="1"/>
  <c r="J28" i="5"/>
  <c r="R28" i="5" s="1"/>
  <c r="I28" i="5"/>
  <c r="H28" i="5"/>
  <c r="G28" i="5"/>
  <c r="F28" i="5"/>
  <c r="P28" i="5" s="1"/>
  <c r="E28" i="5"/>
  <c r="D28" i="5"/>
  <c r="C28" i="5"/>
  <c r="B28" i="5"/>
  <c r="K27" i="5"/>
  <c r="S27" i="5" s="1"/>
  <c r="J27" i="5"/>
  <c r="R27" i="5" s="1"/>
  <c r="I27" i="5"/>
  <c r="H27" i="5"/>
  <c r="G27" i="5"/>
  <c r="F27" i="5"/>
  <c r="P27" i="5" s="1"/>
  <c r="E27" i="5"/>
  <c r="D27" i="5"/>
  <c r="C27" i="5"/>
  <c r="B27" i="5"/>
  <c r="K26" i="5"/>
  <c r="S26" i="5" s="1"/>
  <c r="J26" i="5"/>
  <c r="R26" i="5" s="1"/>
  <c r="I26" i="5"/>
  <c r="H26" i="5"/>
  <c r="G26" i="5"/>
  <c r="F26" i="5"/>
  <c r="P26" i="5" s="1"/>
  <c r="E26" i="5"/>
  <c r="D26" i="5"/>
  <c r="C26" i="5"/>
  <c r="B26" i="5"/>
  <c r="K25" i="5"/>
  <c r="S25" i="5" s="1"/>
  <c r="J25" i="5"/>
  <c r="R25" i="5" s="1"/>
  <c r="I25" i="5"/>
  <c r="H25" i="5"/>
  <c r="G25" i="5"/>
  <c r="F25" i="5"/>
  <c r="P25" i="5" s="1"/>
  <c r="E25" i="5"/>
  <c r="D25" i="5"/>
  <c r="C25" i="5"/>
  <c r="B25" i="5"/>
  <c r="K24" i="5"/>
  <c r="S24" i="5" s="1"/>
  <c r="J24" i="5"/>
  <c r="R24" i="5" s="1"/>
  <c r="I24" i="5"/>
  <c r="H24" i="5"/>
  <c r="G24" i="5"/>
  <c r="F24" i="5"/>
  <c r="P24" i="5" s="1"/>
  <c r="E24" i="5"/>
  <c r="D24" i="5"/>
  <c r="C24" i="5"/>
  <c r="B24" i="5"/>
  <c r="K23" i="5"/>
  <c r="S23" i="5" s="1"/>
  <c r="J23" i="5"/>
  <c r="R23" i="5" s="1"/>
  <c r="I23" i="5"/>
  <c r="H23" i="5"/>
  <c r="G23" i="5"/>
  <c r="F23" i="5"/>
  <c r="P23" i="5" s="1"/>
  <c r="E23" i="5"/>
  <c r="D23" i="5"/>
  <c r="C23" i="5"/>
  <c r="B23" i="5"/>
  <c r="K22" i="5"/>
  <c r="S22" i="5" s="1"/>
  <c r="J22" i="5"/>
  <c r="R22" i="5" s="1"/>
  <c r="I22" i="5"/>
  <c r="H22" i="5"/>
  <c r="G22" i="5"/>
  <c r="F22" i="5"/>
  <c r="P22" i="5" s="1"/>
  <c r="E22" i="5"/>
  <c r="D22" i="5"/>
  <c r="C22" i="5"/>
  <c r="B22" i="5"/>
  <c r="K21" i="5"/>
  <c r="S21" i="5" s="1"/>
  <c r="J21" i="5"/>
  <c r="R21" i="5" s="1"/>
  <c r="I21" i="5"/>
  <c r="H21" i="5"/>
  <c r="G21" i="5"/>
  <c r="F21" i="5"/>
  <c r="P21" i="5" s="1"/>
  <c r="E21" i="5"/>
  <c r="D21" i="5"/>
  <c r="C21" i="5"/>
  <c r="B21" i="5"/>
  <c r="K20" i="5"/>
  <c r="S20" i="5" s="1"/>
  <c r="J20" i="5"/>
  <c r="R20" i="5" s="1"/>
  <c r="I20" i="5"/>
  <c r="H20" i="5"/>
  <c r="G20" i="5"/>
  <c r="F20" i="5"/>
  <c r="P20" i="5" s="1"/>
  <c r="E20" i="5"/>
  <c r="D20" i="5"/>
  <c r="C20" i="5"/>
  <c r="B20" i="5"/>
  <c r="K19" i="5"/>
  <c r="S19" i="5" s="1"/>
  <c r="J19" i="5"/>
  <c r="R19" i="5" s="1"/>
  <c r="I19" i="5"/>
  <c r="H19" i="5"/>
  <c r="G19" i="5"/>
  <c r="F19" i="5"/>
  <c r="P19" i="5" s="1"/>
  <c r="E19" i="5"/>
  <c r="D19" i="5"/>
  <c r="C19" i="5"/>
  <c r="B19" i="5"/>
  <c r="K18" i="5"/>
  <c r="S18" i="5" s="1"/>
  <c r="J18" i="5"/>
  <c r="R18" i="5" s="1"/>
  <c r="I18" i="5"/>
  <c r="H18" i="5"/>
  <c r="G18" i="5"/>
  <c r="F18" i="5"/>
  <c r="P18" i="5" s="1"/>
  <c r="E18" i="5"/>
  <c r="D18" i="5"/>
  <c r="C18" i="5"/>
  <c r="B18" i="5"/>
  <c r="K17" i="5"/>
  <c r="S17" i="5" s="1"/>
  <c r="J17" i="5"/>
  <c r="R17" i="5" s="1"/>
  <c r="I17" i="5"/>
  <c r="H17" i="5"/>
  <c r="G17" i="5"/>
  <c r="F17" i="5"/>
  <c r="P17" i="5" s="1"/>
  <c r="E17" i="5"/>
  <c r="D17" i="5"/>
  <c r="C17" i="5"/>
  <c r="B17" i="5"/>
  <c r="K16" i="5"/>
  <c r="S16" i="5" s="1"/>
  <c r="J16" i="5"/>
  <c r="R16" i="5" s="1"/>
  <c r="I16" i="5"/>
  <c r="H16" i="5"/>
  <c r="G16" i="5"/>
  <c r="F16" i="5"/>
  <c r="P16" i="5" s="1"/>
  <c r="E16" i="5"/>
  <c r="D16" i="5"/>
  <c r="C16" i="5"/>
  <c r="B16" i="5"/>
  <c r="K15" i="5"/>
  <c r="S15" i="5" s="1"/>
  <c r="J15" i="5"/>
  <c r="R15" i="5" s="1"/>
  <c r="I15" i="5"/>
  <c r="H15" i="5"/>
  <c r="G15" i="5"/>
  <c r="F15" i="5"/>
  <c r="P15" i="5" s="1"/>
  <c r="E15" i="5"/>
  <c r="D15" i="5"/>
  <c r="C15" i="5"/>
  <c r="B15" i="5"/>
  <c r="K14" i="5"/>
  <c r="S14" i="5" s="1"/>
  <c r="J14" i="5"/>
  <c r="R14" i="5" s="1"/>
  <c r="I14" i="5"/>
  <c r="H14" i="5"/>
  <c r="G14" i="5"/>
  <c r="F14" i="5"/>
  <c r="P14" i="5" s="1"/>
  <c r="E14" i="5"/>
  <c r="D14" i="5"/>
  <c r="C14" i="5"/>
  <c r="B14" i="5"/>
  <c r="K13" i="5"/>
  <c r="S13" i="5" s="1"/>
  <c r="J13" i="5"/>
  <c r="R13" i="5" s="1"/>
  <c r="I13" i="5"/>
  <c r="H13" i="5"/>
  <c r="G13" i="5"/>
  <c r="F13" i="5"/>
  <c r="P13" i="5" s="1"/>
  <c r="E13" i="5"/>
  <c r="D13" i="5"/>
  <c r="C13" i="5"/>
  <c r="B13" i="5"/>
  <c r="K12" i="5"/>
  <c r="S12" i="5" s="1"/>
  <c r="J12" i="5"/>
  <c r="R12" i="5" s="1"/>
  <c r="I12" i="5"/>
  <c r="H12" i="5"/>
  <c r="G12" i="5"/>
  <c r="F12" i="5"/>
  <c r="P12" i="5" s="1"/>
  <c r="E12" i="5"/>
  <c r="D12" i="5"/>
  <c r="C12" i="5"/>
  <c r="B12" i="5"/>
  <c r="K11" i="5"/>
  <c r="S11" i="5" s="1"/>
  <c r="J11" i="5"/>
  <c r="R11" i="5" s="1"/>
  <c r="I11" i="5"/>
  <c r="H11" i="5"/>
  <c r="G11" i="5"/>
  <c r="F11" i="5"/>
  <c r="P11" i="5" s="1"/>
  <c r="E11" i="5"/>
  <c r="D11" i="5"/>
  <c r="C11" i="5"/>
  <c r="B11" i="5"/>
  <c r="K10" i="5"/>
  <c r="S10" i="5" s="1"/>
  <c r="J10" i="5"/>
  <c r="R10" i="5" s="1"/>
  <c r="I10" i="5"/>
  <c r="H10" i="5"/>
  <c r="G10" i="5"/>
  <c r="F10" i="5"/>
  <c r="P10" i="5" s="1"/>
  <c r="D10" i="5"/>
  <c r="C10" i="5"/>
  <c r="B10" i="5"/>
  <c r="K9" i="5"/>
  <c r="S9" i="5" s="1"/>
  <c r="J9" i="5"/>
  <c r="R9" i="5" s="1"/>
  <c r="I9" i="5"/>
  <c r="H9" i="5"/>
  <c r="G9" i="5"/>
  <c r="F9" i="5"/>
  <c r="P9" i="5" s="1"/>
  <c r="E9" i="5"/>
  <c r="D9" i="5"/>
  <c r="C9" i="5"/>
  <c r="B9" i="5"/>
  <c r="K8" i="5"/>
  <c r="S8" i="5" s="1"/>
  <c r="J8" i="5"/>
  <c r="R8" i="5" s="1"/>
  <c r="I8" i="5"/>
  <c r="H8" i="5"/>
  <c r="G8" i="5"/>
  <c r="F8" i="5"/>
  <c r="P8" i="5" s="1"/>
  <c r="E8" i="5"/>
  <c r="D8" i="5"/>
  <c r="C8" i="5"/>
  <c r="B8" i="5"/>
  <c r="K7" i="5"/>
  <c r="S7" i="5" s="1"/>
  <c r="J7" i="5"/>
  <c r="R7" i="5" s="1"/>
  <c r="I7" i="5"/>
  <c r="H7" i="5"/>
  <c r="G7" i="5"/>
  <c r="F7" i="5"/>
  <c r="P7" i="5" s="1"/>
  <c r="E7" i="5"/>
  <c r="D7" i="5"/>
  <c r="C7" i="5"/>
  <c r="B7" i="5"/>
  <c r="J6" i="5"/>
  <c r="R6" i="5" s="1"/>
  <c r="I6" i="5"/>
  <c r="H6" i="5"/>
  <c r="G6" i="5"/>
  <c r="F6" i="5"/>
  <c r="P6" i="5" s="1"/>
  <c r="E6" i="5"/>
  <c r="D6" i="5"/>
  <c r="C6" i="5"/>
  <c r="B6" i="5"/>
  <c r="B15" i="3"/>
  <c r="F144" i="5" l="1"/>
  <c r="E144" i="5"/>
  <c r="K127" i="5"/>
  <c r="J123" i="5"/>
  <c r="I120" i="5"/>
  <c r="G125" i="5"/>
  <c r="G117" i="5"/>
  <c r="J115" i="5"/>
  <c r="G83" i="5"/>
  <c r="K126" i="5"/>
  <c r="J124" i="5"/>
  <c r="G121" i="5"/>
  <c r="K118" i="5"/>
  <c r="H114" i="5"/>
  <c r="E84" i="5"/>
  <c r="E80" i="5"/>
  <c r="G81" i="5"/>
  <c r="F78" i="5"/>
  <c r="F107" i="5"/>
  <c r="F88" i="5"/>
  <c r="E107" i="5"/>
  <c r="E99" i="5"/>
  <c r="E91" i="5"/>
  <c r="H137" i="5"/>
  <c r="H129" i="5"/>
  <c r="H121" i="5"/>
  <c r="F99" i="5"/>
  <c r="J116" i="5"/>
  <c r="G106" i="5"/>
  <c r="G98" i="5"/>
  <c r="G90" i="5"/>
  <c r="G82" i="5"/>
  <c r="J114" i="5"/>
  <c r="H143" i="5"/>
  <c r="J141" i="5"/>
  <c r="G140" i="5"/>
  <c r="I138" i="5"/>
  <c r="K136" i="5"/>
  <c r="H135" i="5"/>
  <c r="J133" i="5"/>
  <c r="G132" i="5"/>
  <c r="I130" i="5"/>
  <c r="K128" i="5"/>
  <c r="H127" i="5"/>
  <c r="J125" i="5"/>
  <c r="G124" i="5"/>
  <c r="I122" i="5"/>
  <c r="K120" i="5"/>
  <c r="H119" i="5"/>
  <c r="J117" i="5"/>
  <c r="F91" i="5"/>
  <c r="E83" i="5"/>
  <c r="G103" i="5"/>
  <c r="G95" i="5"/>
  <c r="G87" i="5"/>
  <c r="G79" i="5"/>
  <c r="G143" i="5"/>
  <c r="I141" i="5"/>
  <c r="K139" i="5"/>
  <c r="G138" i="5"/>
  <c r="J136" i="5"/>
  <c r="G135" i="5"/>
  <c r="I133" i="5"/>
  <c r="K131" i="5"/>
  <c r="G130" i="5"/>
  <c r="J128" i="5"/>
  <c r="G127" i="5"/>
  <c r="I125" i="5"/>
  <c r="K123" i="5"/>
  <c r="G122" i="5"/>
  <c r="J120" i="5"/>
  <c r="G119" i="5"/>
  <c r="I117" i="5"/>
  <c r="E78" i="5"/>
  <c r="E106" i="5"/>
  <c r="F103" i="5"/>
  <c r="G100" i="5"/>
  <c r="E98" i="5"/>
  <c r="F95" i="5"/>
  <c r="G92" i="5"/>
  <c r="E90" i="5"/>
  <c r="F87" i="5"/>
  <c r="G84" i="5"/>
  <c r="E82" i="5"/>
  <c r="F79" i="5"/>
  <c r="G78" i="5"/>
  <c r="I114" i="5"/>
  <c r="J142" i="5"/>
  <c r="I139" i="5"/>
  <c r="K137" i="5"/>
  <c r="H136" i="5"/>
  <c r="J134" i="5"/>
  <c r="I131" i="5"/>
  <c r="K129" i="5"/>
  <c r="H128" i="5"/>
  <c r="J126" i="5"/>
  <c r="I123" i="5"/>
  <c r="K121" i="5"/>
  <c r="H120" i="5"/>
  <c r="J118" i="5"/>
  <c r="I115" i="5"/>
  <c r="F105" i="5"/>
  <c r="G102" i="5"/>
  <c r="F97" i="5"/>
  <c r="E94" i="5"/>
  <c r="F89" i="5"/>
  <c r="G86" i="5"/>
  <c r="F81" i="5"/>
  <c r="F104" i="5"/>
  <c r="I142" i="5"/>
  <c r="K140" i="5"/>
  <c r="H139" i="5"/>
  <c r="J137" i="5"/>
  <c r="I134" i="5"/>
  <c r="K132" i="5"/>
  <c r="H131" i="5"/>
  <c r="J129" i="5"/>
  <c r="I126" i="5"/>
  <c r="K124" i="5"/>
  <c r="H123" i="5"/>
  <c r="J121" i="5"/>
  <c r="I118" i="5"/>
  <c r="K119" i="5"/>
  <c r="G116" i="5"/>
  <c r="K116" i="5"/>
  <c r="K115" i="5"/>
  <c r="H115" i="5"/>
  <c r="G104" i="5"/>
  <c r="G96" i="5"/>
  <c r="G88" i="5"/>
  <c r="G80" i="5"/>
  <c r="K114" i="5"/>
  <c r="G136" i="5"/>
  <c r="G128" i="5"/>
  <c r="G120" i="5"/>
  <c r="E102" i="5"/>
  <c r="F100" i="5"/>
  <c r="F84" i="5"/>
  <c r="I137" i="5"/>
  <c r="I129" i="5"/>
  <c r="H118" i="5"/>
  <c r="D108" i="5"/>
  <c r="E101" i="5"/>
  <c r="E93" i="5"/>
  <c r="J143" i="5"/>
  <c r="G142" i="5"/>
  <c r="I140" i="5"/>
  <c r="K138" i="5"/>
  <c r="J135" i="5"/>
  <c r="G134" i="5"/>
  <c r="I132" i="5"/>
  <c r="K130" i="5"/>
  <c r="J127" i="5"/>
  <c r="G126" i="5"/>
  <c r="I124" i="5"/>
  <c r="K122" i="5"/>
  <c r="J119" i="5"/>
  <c r="G118" i="5"/>
  <c r="I116" i="5"/>
  <c r="B144" i="5"/>
  <c r="B108" i="5"/>
  <c r="E81" i="5"/>
  <c r="E86" i="5"/>
  <c r="F92" i="5"/>
  <c r="H142" i="5"/>
  <c r="H134" i="5"/>
  <c r="H126" i="5"/>
  <c r="G115" i="5"/>
  <c r="C108" i="5"/>
  <c r="E79" i="5"/>
  <c r="F83" i="5"/>
  <c r="I143" i="5"/>
  <c r="K141" i="5"/>
  <c r="H140" i="5"/>
  <c r="J138" i="5"/>
  <c r="I135" i="5"/>
  <c r="K133" i="5"/>
  <c r="H132" i="5"/>
  <c r="J130" i="5"/>
  <c r="I127" i="5"/>
  <c r="K125" i="5"/>
  <c r="H124" i="5"/>
  <c r="J122" i="5"/>
  <c r="I119" i="5"/>
  <c r="K117" i="5"/>
  <c r="H116" i="5"/>
  <c r="C144" i="5"/>
  <c r="G139" i="5"/>
  <c r="G94" i="5"/>
  <c r="G114" i="5"/>
  <c r="D144" i="5"/>
  <c r="G123" i="5"/>
  <c r="E85" i="5"/>
  <c r="H138" i="5"/>
  <c r="H130" i="5"/>
  <c r="H122" i="5"/>
  <c r="G131" i="5"/>
  <c r="I121" i="5"/>
  <c r="E105" i="5"/>
  <c r="E97" i="5"/>
  <c r="E89" i="5"/>
  <c r="G101" i="5"/>
  <c r="G93" i="5"/>
  <c r="G85" i="5"/>
  <c r="H141" i="5"/>
  <c r="H133" i="5"/>
  <c r="H125" i="5"/>
  <c r="H117" i="5"/>
  <c r="L10" i="5"/>
  <c r="M10" i="5" s="1"/>
  <c r="L33" i="5"/>
  <c r="M33" i="5" s="1"/>
  <c r="L35" i="5"/>
  <c r="M35" i="5" s="1"/>
  <c r="L34" i="5"/>
  <c r="M34" i="5" s="1"/>
  <c r="L18" i="5"/>
  <c r="M18" i="5" s="1"/>
  <c r="F43" i="5"/>
  <c r="L27" i="5"/>
  <c r="M27" i="5" s="1"/>
  <c r="L26" i="5"/>
  <c r="M26" i="5" s="1"/>
  <c r="L19" i="5"/>
  <c r="M19" i="5" s="1"/>
  <c r="L25" i="5"/>
  <c r="M25" i="5" s="1"/>
  <c r="L32" i="5"/>
  <c r="M32" i="5" s="1"/>
  <c r="L24" i="5"/>
  <c r="M24" i="5" s="1"/>
  <c r="L16" i="5"/>
  <c r="M16" i="5" s="1"/>
  <c r="L8" i="5"/>
  <c r="M8" i="5" s="1"/>
  <c r="L17" i="5"/>
  <c r="M17" i="5" s="1"/>
  <c r="L31" i="5"/>
  <c r="M31" i="5" s="1"/>
  <c r="L23" i="5"/>
  <c r="M23" i="5" s="1"/>
  <c r="L15" i="5"/>
  <c r="M15" i="5" s="1"/>
  <c r="L7" i="5"/>
  <c r="M7" i="5" s="1"/>
  <c r="L9" i="5"/>
  <c r="M9" i="5" s="1"/>
  <c r="L30" i="5"/>
  <c r="M30" i="5" s="1"/>
  <c r="L22" i="5"/>
  <c r="M22" i="5" s="1"/>
  <c r="L14" i="5"/>
  <c r="M14" i="5" s="1"/>
  <c r="L29" i="5"/>
  <c r="M29" i="5" s="1"/>
  <c r="L21" i="5"/>
  <c r="M21" i="5" s="1"/>
  <c r="L13" i="5"/>
  <c r="M13" i="5" s="1"/>
  <c r="F42" i="5"/>
  <c r="L28" i="5"/>
  <c r="M28" i="5" s="1"/>
  <c r="L20" i="5"/>
  <c r="M20" i="5" s="1"/>
  <c r="L12" i="5"/>
  <c r="M12" i="5" s="1"/>
  <c r="F44" i="5"/>
  <c r="L11" i="5"/>
  <c r="M11" i="5" s="1"/>
  <c r="Q10" i="5"/>
  <c r="Q27" i="5"/>
  <c r="Q26" i="5"/>
  <c r="Q18" i="5"/>
  <c r="Q19" i="5"/>
  <c r="O31" i="5"/>
  <c r="Q17" i="5"/>
  <c r="O15" i="5"/>
  <c r="O17" i="5"/>
  <c r="Q16" i="5"/>
  <c r="H36" i="5"/>
  <c r="Q34" i="5"/>
  <c r="O24" i="5"/>
  <c r="Q35" i="5"/>
  <c r="Q11" i="5"/>
  <c r="O22" i="5"/>
  <c r="O25" i="5"/>
  <c r="Q32" i="5"/>
  <c r="O20" i="5"/>
  <c r="Q23" i="5"/>
  <c r="B36" i="5"/>
  <c r="Q12" i="5"/>
  <c r="Q14" i="5"/>
  <c r="O18" i="5"/>
  <c r="Q21" i="5"/>
  <c r="Q28" i="5"/>
  <c r="Q30" i="5"/>
  <c r="Q33" i="5"/>
  <c r="O34" i="5"/>
  <c r="K36" i="5"/>
  <c r="O11" i="5"/>
  <c r="O27" i="5"/>
  <c r="O29" i="5"/>
  <c r="D36" i="5"/>
  <c r="Q7" i="5"/>
  <c r="O9" i="5"/>
  <c r="O16" i="5"/>
  <c r="Q24" i="5"/>
  <c r="O32" i="5"/>
  <c r="O8" i="5"/>
  <c r="C36" i="5"/>
  <c r="O13" i="5"/>
  <c r="E36" i="5"/>
  <c r="S6" i="5"/>
  <c r="S36" i="5" s="1"/>
  <c r="Q8" i="5"/>
  <c r="O12" i="5"/>
  <c r="O14" i="5"/>
  <c r="O23" i="5"/>
  <c r="O28" i="5"/>
  <c r="O30" i="5"/>
  <c r="I36" i="5"/>
  <c r="F36" i="5"/>
  <c r="O7" i="5"/>
  <c r="O10" i="5"/>
  <c r="Q13" i="5"/>
  <c r="Q20" i="5"/>
  <c r="Q22" i="5"/>
  <c r="Q25" i="5"/>
  <c r="O26" i="5"/>
  <c r="Q29" i="5"/>
  <c r="O35" i="5"/>
  <c r="Q6" i="5"/>
  <c r="Q9" i="5"/>
  <c r="Q15" i="5"/>
  <c r="O19" i="5"/>
  <c r="O21" i="5"/>
  <c r="Q31" i="5"/>
  <c r="O33" i="5"/>
  <c r="R36" i="5"/>
  <c r="P36" i="5"/>
  <c r="O6" i="5"/>
  <c r="J36" i="5"/>
  <c r="G36" i="5"/>
  <c r="J145" i="5" l="1"/>
  <c r="F109" i="5"/>
  <c r="E109" i="5"/>
  <c r="I145" i="5"/>
  <c r="K145" i="5"/>
  <c r="G145" i="5"/>
  <c r="H145" i="5"/>
  <c r="G109" i="5"/>
  <c r="M36" i="5"/>
  <c r="D3" i="4" s="1"/>
  <c r="D37" i="5"/>
  <c r="B37" i="5"/>
  <c r="F37" i="5"/>
  <c r="E37" i="5"/>
  <c r="G37" i="5"/>
  <c r="H37" i="5"/>
  <c r="I37" i="5"/>
  <c r="J37" i="5"/>
  <c r="C37" i="5"/>
  <c r="K37" i="5"/>
  <c r="Q36" i="5"/>
  <c r="O36" i="5"/>
  <c r="P37" i="5" l="1"/>
  <c r="R37" i="5"/>
  <c r="S37" i="5"/>
  <c r="Q37" i="5"/>
  <c r="O37" i="5"/>
</calcChain>
</file>

<file path=xl/sharedStrings.xml><?xml version="1.0" encoding="utf-8"?>
<sst xmlns="http://schemas.openxmlformats.org/spreadsheetml/2006/main" count="123" uniqueCount="73">
  <si>
    <t xml:space="preserve">Date </t>
  </si>
  <si>
    <t>N°</t>
  </si>
  <si>
    <t>Charge anticholinergique (OMéDIT PDL)</t>
  </si>
  <si>
    <t>Pimcheck</t>
  </si>
  <si>
    <t>Stopp and Start</t>
  </si>
  <si>
    <t>Observance (Questionnaire de Girerd)</t>
  </si>
  <si>
    <t>Intervention Pharmaceutique</t>
  </si>
  <si>
    <t>Bilan de Médication</t>
  </si>
  <si>
    <t>Plan Pharmaceutique Personnalisé</t>
  </si>
  <si>
    <t>IP</t>
  </si>
  <si>
    <t>BM</t>
  </si>
  <si>
    <t>PPP</t>
  </si>
  <si>
    <t>Overuse 
(classes ATC ou DCI)</t>
  </si>
  <si>
    <t>Misuse 
(classes ATC ou DCI)</t>
  </si>
  <si>
    <t xml:space="preserve"> Underuse 
(classes ATC ou DCI)</t>
  </si>
  <si>
    <t>Acte de Pharmacie Clinique</t>
  </si>
  <si>
    <t>Oui</t>
  </si>
  <si>
    <t>Non</t>
  </si>
  <si>
    <t>Résultat de l'action</t>
  </si>
  <si>
    <t>Modification d'une ligne</t>
  </si>
  <si>
    <t>Suppression d'une ligne</t>
  </si>
  <si>
    <t xml:space="preserve">Ajout d'une ligne </t>
  </si>
  <si>
    <t>Suivi thérapeutique</t>
  </si>
  <si>
    <t>Suivi clinique, biologique, avis spécialisé</t>
  </si>
  <si>
    <t>augmentation ou diminution de la dose</t>
  </si>
  <si>
    <t>Modification des modalités d'administration</t>
  </si>
  <si>
    <t>Impact sur la prescription ou la prise en charge</t>
  </si>
  <si>
    <t>Ajout d'une ligne (Nbr)</t>
  </si>
  <si>
    <t>Modification d'une ligne (Nbr)</t>
  </si>
  <si>
    <t>Suppression d'une ligne (Nbr)</t>
  </si>
  <si>
    <t>Suivi thérapeutique (Nbr)</t>
  </si>
  <si>
    <t>Modification des modalités d'administration (Nbr)</t>
  </si>
  <si>
    <t xml:space="preserve">Outil utilisé / action </t>
  </si>
  <si>
    <t>Pertinence</t>
  </si>
  <si>
    <t xml:space="preserve">Observance </t>
  </si>
  <si>
    <t xml:space="preserve">Cohérence </t>
  </si>
  <si>
    <t xml:space="preserve"> 1 ligne de traitement = existence d'un symptome ou maladie</t>
  </si>
  <si>
    <t>Commentaire</t>
  </si>
  <si>
    <t xml:space="preserve">Programme régional : 1 semaine / 1 action de pharmacie clinique </t>
  </si>
  <si>
    <t>Interactions médicamenteuses (BDM issue du LAP)</t>
  </si>
  <si>
    <t>Réduction de la iatrogénie</t>
  </si>
  <si>
    <t>Ajustement à la fonction rénale (exemple GPR )</t>
  </si>
  <si>
    <t>Autre</t>
  </si>
  <si>
    <t>Citer la nature de l'action ou de l'outil</t>
  </si>
  <si>
    <t>Risque allongment QT (exemple crediblemeds)</t>
  </si>
  <si>
    <t xml:space="preserve">Forta </t>
  </si>
  <si>
    <t xml:space="preserve"> - de mesurer l'impact sur la prescription</t>
  </si>
  <si>
    <t>Planning</t>
  </si>
  <si>
    <t xml:space="preserve">Recueil proposé sur 6 mois de juin à novembre  </t>
  </si>
  <si>
    <t xml:space="preserve">Résultats </t>
  </si>
  <si>
    <t>Résultats sous forme de diagramme (onglet résultat)</t>
  </si>
  <si>
    <r>
      <t xml:space="preserve">L'objet de ce programme est de mette en œuvre une </t>
    </r>
    <r>
      <rPr>
        <b/>
        <sz val="11"/>
        <color theme="1"/>
        <rFont val="Calibri"/>
        <family val="2"/>
        <scheme val="minor"/>
      </rPr>
      <t>activité de pharmacie clinique régulière</t>
    </r>
    <r>
      <rPr>
        <sz val="11"/>
        <color theme="1"/>
        <rFont val="Calibri"/>
        <family val="2"/>
        <scheme val="minor"/>
      </rPr>
      <t xml:space="preserve"> et concertée avec le prescripteur.</t>
    </r>
  </si>
  <si>
    <r>
      <rPr>
        <b/>
        <sz val="11"/>
        <color theme="1"/>
        <rFont val="Calibri"/>
        <family val="2"/>
        <scheme val="minor"/>
      </rPr>
      <t>La méthode</t>
    </r>
    <r>
      <rPr>
        <sz val="11"/>
        <color theme="1"/>
        <rFont val="Calibri"/>
        <family val="2"/>
        <scheme val="minor"/>
      </rPr>
      <t xml:space="preserve"> propose des orientations d'évaluation de la prescription : ces orientations visent la lutte contre la iatrogénie, la cohérence de la prescription en regard des symptomes ou de la pathologie prise en charge, la pertinence de la prescription (MPI chez la personne âgée), et l'observance du traitement</t>
    </r>
  </si>
  <si>
    <t>Le tableau peut être renseigné par un professionnel ou une équipe</t>
  </si>
  <si>
    <r>
      <rPr>
        <b/>
        <sz val="11"/>
        <color theme="1"/>
        <rFont val="Calibri"/>
        <family val="2"/>
        <scheme val="minor"/>
      </rPr>
      <t>Les résultats</t>
    </r>
    <r>
      <rPr>
        <sz val="11"/>
        <color theme="1"/>
        <rFont val="Calibri"/>
        <family val="2"/>
        <scheme val="minor"/>
      </rPr>
      <t xml:space="preserve"> attendus ciblent   : </t>
    </r>
  </si>
  <si>
    <t>Pour chaque évaluation, renseigner les actions ou le soutils utilisés (réponse oui/non), l'acte produit (IP, BM, PPP), les médicaments ciblés (renseigner dans la cellule le ou les médicaments avec la DCI), et le nombre de modifications obervées sur la prescription (colonne impact)</t>
  </si>
  <si>
    <t>Profil comparé à la moyenne régionale (outils, méthode, médicaments, impact). Merci de retourner votre fichier renseigné le 1er septembre 2024 (analyse intermédiaire), puis le 30 octobre 2024 (analyse finale) à omedit.bretagne@ch-cornouaille.fr</t>
  </si>
  <si>
    <t>Programme régional : 1 semaine / 1 action de pharmacie clinique
Résultats</t>
  </si>
  <si>
    <t>TOTAL</t>
  </si>
  <si>
    <t>MOYENNE</t>
  </si>
  <si>
    <t>Programme régional : 1 semaine / 1 action de pharmacie clinique 
Recueil</t>
  </si>
  <si>
    <t xml:space="preserve"> - l'identification des modalités de déploiement des actions de pharmacie clinique intevention Pharmaceutique, Bilan de médication ou Plan Pharmaceutique Personnalisé)</t>
  </si>
  <si>
    <t xml:space="preserve"> - l'identification des médicaments les plus souvents à l'origine de l'action du pharmacien clinicien</t>
  </si>
  <si>
    <t>Nombre d'action réalisée</t>
  </si>
  <si>
    <t>Case vide</t>
  </si>
  <si>
    <t>Nombre de réponse</t>
  </si>
  <si>
    <t>1 ligne de traitement = existence d'un symptome ou maladie</t>
  </si>
  <si>
    <t>Bilan Médicamenteux</t>
  </si>
  <si>
    <t>Projet Pharmaceutique Personnalisé</t>
  </si>
  <si>
    <t>Résultat de l'action %</t>
  </si>
  <si>
    <t>Underuse 
(classes ATC ou DCI)</t>
  </si>
  <si>
    <t>Impact sur la prescription ou la prise en charge
%</t>
  </si>
  <si>
    <t>Ajout d'une ligne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</si>
</sst>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d\-mmm;@"/>
  </numFmts>
  <fonts count="13" x14ac:knownFonts="1">
    <font>
      <sz val="11"/>
      <color theme="1"/>
      <name val="Calibri"/>
      <family val="2"/>
      <scheme val="minor"/>
    </font>
    <font>
      <u/>
      <sz val="11"/>
      <color theme="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1"/>
      <color theme="1"/>
      <name val="Calibri"/>
      <family val="2"/>
      <scheme val="minor"/>
    </font>
    <font>
      <b/>
      <sz val="20"/>
      <color theme="0"/>
      <name val="Calibri"/>
      <family val="2"/>
      <scheme val="minor"/>
    </font>
    <font>
      <sz val="16"/>
      <color theme="1"/>
      <name val="Calibri"/>
      <family val="2"/>
      <scheme val="minor"/>
    </font>
    <font>
      <b/>
      <sz val="20"/>
      <color theme="1"/>
      <name val="Calibri"/>
      <family val="2"/>
      <scheme val="minor"/>
    </font>
    <font>
      <b/>
      <sz val="20"/>
      <name val="Calibri"/>
      <family val="2"/>
      <scheme val="minor"/>
    </font>
    <font>
      <sz val="20"/>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542CB"/>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9" fontId="7" fillId="0" borderId="0" applyFont="0" applyFill="0" applyBorder="0" applyAlignment="0" applyProtection="0"/>
  </cellStyleXfs>
  <cellXfs count="143">
    <xf numFmtId="0" fontId="0" fillId="0" borderId="0" xfId="0"/>
    <xf numFmtId="0" fontId="0" fillId="0" borderId="0" xfId="0" applyAlignment="1">
      <alignment horizontal="center" vertical="center" wrapText="1"/>
    </xf>
    <xf numFmtId="0" fontId="0" fillId="0" borderId="13" xfId="0" applyBorder="1"/>
    <xf numFmtId="0" fontId="0" fillId="0" borderId="12" xfId="0" applyBorder="1"/>
    <xf numFmtId="0" fontId="0" fillId="0" borderId="11" xfId="0" applyBorder="1"/>
    <xf numFmtId="0" fontId="0" fillId="2" borderId="3" xfId="0" applyFill="1" applyBorder="1" applyAlignment="1">
      <alignment horizontal="center" vertical="center" wrapText="1"/>
    </xf>
    <xf numFmtId="0" fontId="0" fillId="2" borderId="2" xfId="0" applyFill="1" applyBorder="1"/>
    <xf numFmtId="0" fontId="0" fillId="2" borderId="1" xfId="0" applyFill="1" applyBorder="1"/>
    <xf numFmtId="0" fontId="0" fillId="2" borderId="3" xfId="0" applyFill="1" applyBorder="1"/>
    <xf numFmtId="0" fontId="0" fillId="3" borderId="2" xfId="0" applyFill="1" applyBorder="1"/>
    <xf numFmtId="0" fontId="0" fillId="4" borderId="3" xfId="0" applyFill="1" applyBorder="1" applyAlignment="1">
      <alignment horizontal="center" vertical="center" wrapText="1"/>
    </xf>
    <xf numFmtId="0" fontId="0" fillId="4" borderId="2" xfId="0" applyFill="1" applyBorder="1"/>
    <xf numFmtId="0" fontId="0" fillId="4" borderId="1" xfId="0" applyFill="1" applyBorder="1"/>
    <xf numFmtId="0" fontId="0" fillId="4" borderId="3" xfId="0" applyFill="1" applyBorder="1"/>
    <xf numFmtId="0" fontId="0" fillId="2" borderId="12" xfId="0" applyFill="1" applyBorder="1" applyAlignment="1">
      <alignment horizontal="center" vertical="center" wrapText="1"/>
    </xf>
    <xf numFmtId="0" fontId="0" fillId="2" borderId="11" xfId="0" applyFill="1" applyBorder="1"/>
    <xf numFmtId="0" fontId="0" fillId="2" borderId="13" xfId="0" applyFill="1" applyBorder="1"/>
    <xf numFmtId="0" fontId="0" fillId="2" borderId="12" xfId="0" applyFill="1" applyBorder="1"/>
    <xf numFmtId="0" fontId="0" fillId="2" borderId="9"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4" xfId="0" applyFill="1" applyBorder="1" applyAlignment="1">
      <alignment horizontal="center" vertical="center" wrapText="1"/>
    </xf>
    <xf numFmtId="0" fontId="3" fillId="0" borderId="0" xfId="0" applyFont="1"/>
    <xf numFmtId="0" fontId="4" fillId="0" borderId="0" xfId="0" applyFont="1"/>
    <xf numFmtId="0" fontId="5" fillId="0" borderId="0" xfId="0" applyFont="1"/>
    <xf numFmtId="0" fontId="2" fillId="5" borderId="8" xfId="0" applyFont="1" applyFill="1" applyBorder="1"/>
    <xf numFmtId="0" fontId="2" fillId="5" borderId="36" xfId="0" applyFont="1" applyFill="1" applyBorder="1"/>
    <xf numFmtId="0" fontId="4" fillId="3" borderId="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0" fillId="3" borderId="14" xfId="0" applyNumberFormat="1" applyFill="1" applyBorder="1"/>
    <xf numFmtId="0" fontId="0" fillId="3" borderId="4" xfId="0" applyNumberFormat="1" applyFill="1" applyBorder="1"/>
    <xf numFmtId="0" fontId="0" fillId="0" borderId="0" xfId="0" applyAlignment="1">
      <alignment wrapText="1"/>
    </xf>
    <xf numFmtId="0" fontId="0" fillId="3" borderId="15" xfId="0" applyNumberFormat="1" applyFill="1" applyBorder="1"/>
    <xf numFmtId="0" fontId="8" fillId="0" borderId="0" xfId="0" applyFont="1" applyFill="1" applyAlignment="1">
      <alignment vertical="center"/>
    </xf>
    <xf numFmtId="0" fontId="0" fillId="0" borderId="0" xfId="0" applyFill="1"/>
    <xf numFmtId="0" fontId="0" fillId="0" borderId="0" xfId="0" applyBorder="1"/>
    <xf numFmtId="0" fontId="12" fillId="0" borderId="0" xfId="0" applyFont="1"/>
    <xf numFmtId="0" fontId="0" fillId="0" borderId="37" xfId="0" applyBorder="1"/>
    <xf numFmtId="0" fontId="0" fillId="0" borderId="34" xfId="0" applyBorder="1"/>
    <xf numFmtId="0" fontId="0" fillId="2" borderId="4" xfId="0" applyFill="1" applyBorder="1" applyAlignment="1">
      <alignment horizontal="center" vertical="center" wrapText="1"/>
    </xf>
    <xf numFmtId="0" fontId="0" fillId="0" borderId="40" xfId="0" applyBorder="1"/>
    <xf numFmtId="9" fontId="0" fillId="0" borderId="0" xfId="2" applyFont="1" applyBorder="1"/>
    <xf numFmtId="9" fontId="0" fillId="0" borderId="44" xfId="2" applyFont="1" applyBorder="1"/>
    <xf numFmtId="0" fontId="0" fillId="0" borderId="44" xfId="0" applyBorder="1"/>
    <xf numFmtId="0" fontId="0" fillId="0" borderId="45" xfId="0" applyBorder="1"/>
    <xf numFmtId="0" fontId="0" fillId="0" borderId="46" xfId="0" applyBorder="1"/>
    <xf numFmtId="9" fontId="0" fillId="0" borderId="46" xfId="0" applyNumberFormat="1" applyBorder="1"/>
    <xf numFmtId="9" fontId="0" fillId="0" borderId="47" xfId="0" applyNumberFormat="1" applyBorder="1"/>
    <xf numFmtId="0" fontId="0" fillId="0" borderId="28" xfId="0" applyBorder="1"/>
    <xf numFmtId="0" fontId="0" fillId="0" borderId="47" xfId="0" applyBorder="1"/>
    <xf numFmtId="0" fontId="0" fillId="0" borderId="1" xfId="0" applyBorder="1"/>
    <xf numFmtId="0" fontId="4" fillId="3" borderId="49"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3" borderId="51" xfId="0" applyFill="1" applyBorder="1" applyAlignment="1">
      <alignment horizontal="center" vertical="center" wrapText="1"/>
    </xf>
    <xf numFmtId="0" fontId="1" fillId="3" borderId="52" xfId="1" applyFill="1" applyBorder="1" applyAlignment="1">
      <alignment horizontal="center" vertical="center" wrapText="1"/>
    </xf>
    <xf numFmtId="0" fontId="0" fillId="3" borderId="52" xfId="0" applyFill="1" applyBorder="1" applyAlignment="1">
      <alignment horizontal="center" vertical="center" wrapText="1"/>
    </xf>
    <xf numFmtId="0" fontId="1" fillId="3" borderId="53" xfId="1" applyFill="1" applyBorder="1" applyAlignment="1">
      <alignment horizontal="center" vertical="center" wrapText="1"/>
    </xf>
    <xf numFmtId="0" fontId="0" fillId="3" borderId="53" xfId="0" applyFill="1" applyBorder="1" applyAlignment="1">
      <alignment horizontal="center" vertical="center" wrapText="1"/>
    </xf>
    <xf numFmtId="0" fontId="0" fillId="0" borderId="29" xfId="0" applyBorder="1" applyAlignment="1">
      <alignment wrapText="1"/>
    </xf>
    <xf numFmtId="0" fontId="4" fillId="3" borderId="37"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8" xfId="0" applyFont="1" applyFill="1" applyBorder="1" applyAlignment="1">
      <alignment horizontal="center" vertical="center" wrapText="1"/>
    </xf>
    <xf numFmtId="0" fontId="0" fillId="4" borderId="7" xfId="0" applyFill="1" applyBorder="1"/>
    <xf numFmtId="0" fontId="0" fillId="4" borderId="10" xfId="0" applyFill="1" applyBorder="1"/>
    <xf numFmtId="0" fontId="0" fillId="4" borderId="9" xfId="0" applyFill="1" applyBorder="1"/>
    <xf numFmtId="0" fontId="0" fillId="0" borderId="33" xfId="0" applyBorder="1"/>
    <xf numFmtId="0" fontId="0" fillId="0" borderId="36" xfId="0" applyBorder="1"/>
    <xf numFmtId="0" fontId="0" fillId="0" borderId="35" xfId="0" applyBorder="1"/>
    <xf numFmtId="0" fontId="0" fillId="2" borderId="54"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15" xfId="0" applyFill="1" applyBorder="1"/>
    <xf numFmtId="0" fontId="0" fillId="2" borderId="14" xfId="0" applyFill="1" applyBorder="1"/>
    <xf numFmtId="0" fontId="0" fillId="2" borderId="4" xfId="0" applyFill="1" applyBorder="1"/>
    <xf numFmtId="0" fontId="0" fillId="4" borderId="16" xfId="0" applyFill="1" applyBorder="1"/>
    <xf numFmtId="0" fontId="0" fillId="4" borderId="17" xfId="0" applyFill="1" applyBorder="1"/>
    <xf numFmtId="0" fontId="0" fillId="4" borderId="55" xfId="0" applyFill="1" applyBorder="1"/>
    <xf numFmtId="164" fontId="0" fillId="0" borderId="7" xfId="0" applyNumberFormat="1" applyBorder="1"/>
    <xf numFmtId="164" fontId="0" fillId="0" borderId="10" xfId="0" applyNumberFormat="1" applyBorder="1"/>
    <xf numFmtId="164" fontId="0" fillId="0" borderId="9" xfId="0" applyNumberFormat="1" applyBorder="1"/>
    <xf numFmtId="0" fontId="2" fillId="5" borderId="35" xfId="0" applyFont="1" applyFill="1" applyBorder="1"/>
    <xf numFmtId="0" fontId="0" fillId="3" borderId="54" xfId="0" applyFill="1" applyBorder="1" applyAlignment="1">
      <alignment horizontal="center" vertical="center" wrapText="1"/>
    </xf>
    <xf numFmtId="0" fontId="1" fillId="3" borderId="49" xfId="1" applyFill="1" applyBorder="1" applyAlignment="1">
      <alignment horizontal="center" vertical="center" wrapText="1"/>
    </xf>
    <xf numFmtId="0" fontId="0" fillId="3" borderId="57" xfId="0" applyFill="1" applyBorder="1" applyAlignment="1">
      <alignment horizontal="center" vertical="center" wrapText="1"/>
    </xf>
    <xf numFmtId="0" fontId="1" fillId="3" borderId="57" xfId="1" applyFill="1" applyBorder="1" applyAlignment="1">
      <alignment horizontal="center" vertical="center" wrapText="1"/>
    </xf>
    <xf numFmtId="0" fontId="1" fillId="3" borderId="50" xfId="1" applyFill="1" applyBorder="1" applyAlignment="1">
      <alignment horizontal="center" vertical="center" wrapText="1"/>
    </xf>
    <xf numFmtId="0" fontId="0" fillId="3" borderId="50" xfId="0" applyFill="1" applyBorder="1" applyAlignment="1">
      <alignment horizontal="center" vertical="center" wrapText="1"/>
    </xf>
    <xf numFmtId="0" fontId="0" fillId="3" borderId="1" xfId="0" applyFill="1" applyBorder="1"/>
    <xf numFmtId="0" fontId="0" fillId="3" borderId="11" xfId="0" applyFill="1" applyBorder="1"/>
    <xf numFmtId="0" fontId="0" fillId="3" borderId="13" xfId="0" applyFill="1" applyBorder="1"/>
    <xf numFmtId="0" fontId="0" fillId="3" borderId="12" xfId="0" applyFill="1" applyBorder="1"/>
    <xf numFmtId="0" fontId="0" fillId="3" borderId="3" xfId="0" applyFill="1" applyBorder="1"/>
    <xf numFmtId="0" fontId="0" fillId="0" borderId="5"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0" fillId="0" borderId="0" xfId="0" applyAlignment="1">
      <alignment horizontal="center"/>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7" borderId="42" xfId="0" applyFont="1" applyFill="1" applyBorder="1" applyAlignment="1">
      <alignment horizontal="center"/>
    </xf>
    <xf numFmtId="0" fontId="9" fillId="7" borderId="43" xfId="0" applyFont="1" applyFill="1" applyBorder="1" applyAlignment="1">
      <alignment horizontal="center"/>
    </xf>
    <xf numFmtId="0" fontId="9" fillId="0" borderId="41" xfId="0" applyFont="1" applyBorder="1" applyAlignment="1">
      <alignment horizontal="center"/>
    </xf>
    <xf numFmtId="0" fontId="9" fillId="0" borderId="42" xfId="0" applyFont="1" applyBorder="1" applyAlignment="1">
      <alignment horizontal="center"/>
    </xf>
    <xf numFmtId="0" fontId="4" fillId="3" borderId="4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0" fillId="0" borderId="0" xfId="0" applyBorder="1" applyAlignment="1">
      <alignment horizontal="center"/>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EE7284"/>
      <color rgb="FF054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Répartition des outils utilisés selon leur objectif</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rgbClr val="EE7284"/>
              </a:solidFill>
              <a:ln w="19050">
                <a:solidFill>
                  <a:schemeClr val="lt1"/>
                </a:solidFill>
              </a:ln>
              <a:effectLst/>
            </c:spPr>
            <c:extLst>
              <c:ext xmlns:c16="http://schemas.microsoft.com/office/drawing/2014/chart" uri="{C3380CC4-5D6E-409C-BE32-E72D297353CC}">
                <c16:uniqueId val="{00000001-AFBF-4D8E-875C-2FDC763FE059}"/>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AFBF-4D8E-875C-2FDC763FE05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AFBF-4D8E-875C-2FDC763FE059}"/>
              </c:ext>
            </c:extLst>
          </c:dPt>
          <c:dPt>
            <c:idx val="3"/>
            <c:bubble3D val="0"/>
            <c:spPr>
              <a:solidFill>
                <a:srgbClr val="7030A0"/>
              </a:solidFill>
              <a:ln w="19050">
                <a:solidFill>
                  <a:schemeClr val="lt1"/>
                </a:solidFill>
              </a:ln>
              <a:effectLst/>
            </c:spPr>
            <c:extLst>
              <c:ext xmlns:c16="http://schemas.microsoft.com/office/drawing/2014/chart" uri="{C3380CC4-5D6E-409C-BE32-E72D297353CC}">
                <c16:uniqueId val="{00000007-AFBF-4D8E-875C-2FDC763FE059}"/>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AFBF-4D8E-875C-2FDC763FE05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'Résultats masqués calcul'!$O$5:$S$5</c:f>
              <c:strCache>
                <c:ptCount val="5"/>
                <c:pt idx="0">
                  <c:v>Réduction de la iatrogénie</c:v>
                </c:pt>
                <c:pt idx="1">
                  <c:v>Cohérence </c:v>
                </c:pt>
                <c:pt idx="2">
                  <c:v>Pertinence</c:v>
                </c:pt>
                <c:pt idx="3">
                  <c:v>Observance </c:v>
                </c:pt>
                <c:pt idx="4">
                  <c:v>Autre</c:v>
                </c:pt>
              </c:strCache>
            </c:strRef>
          </c:cat>
          <c:val>
            <c:numRef>
              <c:f>'Résultats masqués calcul'!$O$37:$S$37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AFBF-4D8E-875C-2FDC763FE05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Nombre de fois où l'outil a été utilisé</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EE7284"/>
              </a:solidFill>
              <a:ln>
                <a:noFill/>
              </a:ln>
              <a:effectLst/>
            </c:spPr>
            <c:extLst>
              <c:ext xmlns:c16="http://schemas.microsoft.com/office/drawing/2014/chart" uri="{C3380CC4-5D6E-409C-BE32-E72D297353CC}">
                <c16:uniqueId val="{00000001-B3F5-4E1D-ADE0-736CE9B2B147}"/>
              </c:ext>
            </c:extLst>
          </c:dPt>
          <c:dPt>
            <c:idx val="1"/>
            <c:invertIfNegative val="0"/>
            <c:bubble3D val="0"/>
            <c:spPr>
              <a:solidFill>
                <a:srgbClr val="EE7284"/>
              </a:solidFill>
              <a:ln>
                <a:noFill/>
              </a:ln>
              <a:effectLst/>
            </c:spPr>
            <c:extLst>
              <c:ext xmlns:c16="http://schemas.microsoft.com/office/drawing/2014/chart" uri="{C3380CC4-5D6E-409C-BE32-E72D297353CC}">
                <c16:uniqueId val="{00000003-B3F5-4E1D-ADE0-736CE9B2B147}"/>
              </c:ext>
            </c:extLst>
          </c:dPt>
          <c:dPt>
            <c:idx val="2"/>
            <c:invertIfNegative val="0"/>
            <c:bubble3D val="0"/>
            <c:spPr>
              <a:solidFill>
                <a:srgbClr val="EE7284"/>
              </a:solidFill>
              <a:ln>
                <a:noFill/>
              </a:ln>
              <a:effectLst/>
            </c:spPr>
            <c:extLst>
              <c:ext xmlns:c16="http://schemas.microsoft.com/office/drawing/2014/chart" uri="{C3380CC4-5D6E-409C-BE32-E72D297353CC}">
                <c16:uniqueId val="{00000005-B3F5-4E1D-ADE0-736CE9B2B147}"/>
              </c:ext>
            </c:extLst>
          </c:dPt>
          <c:dPt>
            <c:idx val="3"/>
            <c:invertIfNegative val="0"/>
            <c:bubble3D val="0"/>
            <c:spPr>
              <a:solidFill>
                <a:srgbClr val="EE7284"/>
              </a:solidFill>
              <a:ln>
                <a:noFill/>
              </a:ln>
              <a:effectLst/>
            </c:spPr>
            <c:extLst>
              <c:ext xmlns:c16="http://schemas.microsoft.com/office/drawing/2014/chart" uri="{C3380CC4-5D6E-409C-BE32-E72D297353CC}">
                <c16:uniqueId val="{00000007-B3F5-4E1D-ADE0-736CE9B2B147}"/>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9-B3F5-4E1D-ADE0-736CE9B2B147}"/>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B-B3F5-4E1D-ADE0-736CE9B2B147}"/>
              </c:ext>
            </c:extLst>
          </c:dPt>
          <c:dPt>
            <c:idx val="7"/>
            <c:invertIfNegative val="0"/>
            <c:bubble3D val="0"/>
            <c:spPr>
              <a:solidFill>
                <a:schemeClr val="accent2"/>
              </a:solidFill>
              <a:ln>
                <a:noFill/>
              </a:ln>
              <a:effectLst/>
            </c:spPr>
            <c:extLst>
              <c:ext xmlns:c16="http://schemas.microsoft.com/office/drawing/2014/chart" uri="{C3380CC4-5D6E-409C-BE32-E72D297353CC}">
                <c16:uniqueId val="{0000000D-B3F5-4E1D-ADE0-736CE9B2B147}"/>
              </c:ext>
            </c:extLst>
          </c:dPt>
          <c:dPt>
            <c:idx val="8"/>
            <c:invertIfNegative val="0"/>
            <c:bubble3D val="0"/>
            <c:spPr>
              <a:solidFill>
                <a:srgbClr val="7030A0"/>
              </a:solidFill>
              <a:ln>
                <a:noFill/>
              </a:ln>
              <a:effectLst/>
            </c:spPr>
            <c:extLst>
              <c:ext xmlns:c16="http://schemas.microsoft.com/office/drawing/2014/chart" uri="{C3380CC4-5D6E-409C-BE32-E72D297353CC}">
                <c16:uniqueId val="{0000000F-B3F5-4E1D-ADE0-736CE9B2B147}"/>
              </c:ext>
            </c:extLst>
          </c:dPt>
          <c:dPt>
            <c:idx val="9"/>
            <c:invertIfNegative val="0"/>
            <c:bubble3D val="0"/>
            <c:spPr>
              <a:solidFill>
                <a:schemeClr val="bg1">
                  <a:lumMod val="50000"/>
                </a:schemeClr>
              </a:solidFill>
              <a:ln>
                <a:noFill/>
              </a:ln>
              <a:effectLst/>
            </c:spPr>
            <c:extLst>
              <c:ext xmlns:c16="http://schemas.microsoft.com/office/drawing/2014/chart" uri="{C3380CC4-5D6E-409C-BE32-E72D297353CC}">
                <c16:uniqueId val="{00000011-B3F5-4E1D-ADE0-736CE9B2B147}"/>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calcul'!$B$5:$K$5</c:f>
              <c:strCache>
                <c:ptCount val="10"/>
                <c:pt idx="0">
                  <c:v>Interactions médicamenteuses (BDM issue du LAP)</c:v>
                </c:pt>
                <c:pt idx="1">
                  <c:v>Ajustement à la fonction rénale (exemple GPR )</c:v>
                </c:pt>
                <c:pt idx="2">
                  <c:v>Risque allongment QT (exemple crediblemeds)</c:v>
                </c:pt>
                <c:pt idx="3">
                  <c:v>Charge anticholinergique (OMéDIT PDL)</c:v>
                </c:pt>
                <c:pt idx="4">
                  <c:v>1 ligne de traitement = existence d'un symptome ou maladie</c:v>
                </c:pt>
                <c:pt idx="5">
                  <c:v>Forta </c:v>
                </c:pt>
                <c:pt idx="6">
                  <c:v>Stopp and Start</c:v>
                </c:pt>
                <c:pt idx="7">
                  <c:v>Pimcheck</c:v>
                </c:pt>
                <c:pt idx="8">
                  <c:v>Observance (Questionnaire de Girerd)</c:v>
                </c:pt>
                <c:pt idx="9">
                  <c:v>Autre</c:v>
                </c:pt>
              </c:strCache>
            </c:strRef>
          </c:cat>
          <c:val>
            <c:numRef>
              <c:f>'Résultats masqués calcul'!$B$36:$K$36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2-B3F5-4E1D-ADE0-736CE9B2B147}"/>
            </c:ext>
          </c:extLst>
        </c:ser>
        <c:dLbls>
          <c:showLegendKey val="0"/>
          <c:showVal val="0"/>
          <c:showCatName val="0"/>
          <c:showSerName val="0"/>
          <c:showPercent val="0"/>
          <c:showBubbleSize val="0"/>
        </c:dLbls>
        <c:gapWidth val="219"/>
        <c:overlap val="-27"/>
        <c:axId val="1287911215"/>
        <c:axId val="1287905391"/>
      </c:barChart>
      <c:catAx>
        <c:axId val="1287911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1287905391"/>
        <c:crosses val="autoZero"/>
        <c:auto val="1"/>
        <c:lblAlgn val="ctr"/>
        <c:lblOffset val="100"/>
        <c:noMultiLvlLbl val="0"/>
      </c:catAx>
      <c:valAx>
        <c:axId val="12879053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879112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Répartition selon l'acte de pharmacie clinque (%)</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C77A-44AC-8066-CB4B28D66300}"/>
              </c:ext>
            </c:extLst>
          </c:dPt>
          <c:dPt>
            <c:idx val="1"/>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3-C77A-44AC-8066-CB4B28D66300}"/>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C77A-44AC-8066-CB4B28D66300}"/>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'Résultats masqués calcul'!$E$42:$E$44</c:f>
              <c:strCache>
                <c:ptCount val="3"/>
                <c:pt idx="0">
                  <c:v>Intervention Pharmaceutique</c:v>
                </c:pt>
                <c:pt idx="1">
                  <c:v>Bilan Médicamenteux</c:v>
                </c:pt>
                <c:pt idx="2">
                  <c:v>Projet Pharmaceutique Personnalisé</c:v>
                </c:pt>
              </c:strCache>
            </c:strRef>
          </c:cat>
          <c:val>
            <c:numRef>
              <c:f>'Résultats masqués calcul'!$F$42:$F$44</c:f>
              <c:numCache>
                <c:formatCode>General</c:formatCode>
                <c:ptCount val="3"/>
                <c:pt idx="0">
                  <c:v>0</c:v>
                </c:pt>
                <c:pt idx="1">
                  <c:v>0</c:v>
                </c:pt>
                <c:pt idx="2">
                  <c:v>0</c:v>
                </c:pt>
              </c:numCache>
            </c:numRef>
          </c:val>
          <c:extLst>
            <c:ext xmlns:c16="http://schemas.microsoft.com/office/drawing/2014/chart" uri="{C3380CC4-5D6E-409C-BE32-E72D297353CC}">
              <c16:uniqueId val="{00000006-C77A-44AC-8066-CB4B28D6630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Type de résultat (Nombre)</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002060"/>
              </a:solidFill>
              <a:ln w="19050">
                <a:solidFill>
                  <a:schemeClr val="lt1"/>
                </a:solidFill>
              </a:ln>
              <a:effectLst/>
            </c:spPr>
            <c:extLst>
              <c:ext xmlns:c16="http://schemas.microsoft.com/office/drawing/2014/chart" uri="{C3380CC4-5D6E-409C-BE32-E72D297353CC}">
                <c16:uniqueId val="{00000002-FAA1-4678-89CC-7C95D94DC8FB}"/>
              </c:ext>
            </c:extLst>
          </c:dPt>
          <c:dPt>
            <c:idx val="1"/>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1-FAA1-4678-89CC-7C95D94DC8FB}"/>
              </c:ext>
            </c:extLst>
          </c:dPt>
          <c:dPt>
            <c:idx val="2"/>
            <c:invertIfNegative val="0"/>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3-FAA1-4678-89CC-7C95D94DC8FB}"/>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calcul'!$B$77:$D$77</c:f>
              <c:strCache>
                <c:ptCount val="3"/>
                <c:pt idx="0">
                  <c:v>Overuse 
(classes ATC ou DCI)</c:v>
                </c:pt>
                <c:pt idx="1">
                  <c:v>Misuse 
(classes ATC ou DCI)</c:v>
                </c:pt>
                <c:pt idx="2">
                  <c:v>Underuse 
(classes ATC ou DCI)</c:v>
                </c:pt>
              </c:strCache>
            </c:strRef>
          </c:cat>
          <c:val>
            <c:numRef>
              <c:f>'Résultats masqués calcul'!$B$108:$D$108</c:f>
              <c:numCache>
                <c:formatCode>General</c:formatCode>
                <c:ptCount val="3"/>
                <c:pt idx="0">
                  <c:v>0</c:v>
                </c:pt>
                <c:pt idx="1">
                  <c:v>0</c:v>
                </c:pt>
                <c:pt idx="2">
                  <c:v>0</c:v>
                </c:pt>
              </c:numCache>
            </c:numRef>
          </c:val>
          <c:extLst>
            <c:ext xmlns:c16="http://schemas.microsoft.com/office/drawing/2014/chart" uri="{C3380CC4-5D6E-409C-BE32-E72D297353CC}">
              <c16:uniqueId val="{00000000-FAA1-4678-89CC-7C95D94DC8FB}"/>
            </c:ext>
          </c:extLst>
        </c:ser>
        <c:dLbls>
          <c:showLegendKey val="0"/>
          <c:showVal val="0"/>
          <c:showCatName val="0"/>
          <c:showSerName val="0"/>
          <c:showPercent val="0"/>
          <c:showBubbleSize val="0"/>
        </c:dLbls>
        <c:gapWidth val="150"/>
        <c:axId val="1287914959"/>
        <c:axId val="1287899151"/>
      </c:barChart>
      <c:catAx>
        <c:axId val="128791495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87899151"/>
        <c:crosses val="autoZero"/>
        <c:auto val="1"/>
        <c:lblAlgn val="ctr"/>
        <c:lblOffset val="100"/>
        <c:noMultiLvlLbl val="0"/>
      </c:catAx>
      <c:valAx>
        <c:axId val="1287899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87914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Répartition moyenne du résultat de l'action</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74-4F2B-BE0B-9DFFF724E26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A74-4F2B-BE0B-9DFFF724E26A}"/>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DA74-4F2B-BE0B-9DFFF724E26A}"/>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'Résultats masqués calcul'!$B$77:$D$77</c:f>
              <c:strCache>
                <c:ptCount val="3"/>
                <c:pt idx="0">
                  <c:v>Overuse 
(classes ATC ou DCI)</c:v>
                </c:pt>
                <c:pt idx="1">
                  <c:v>Misuse 
(classes ATC ou DCI)</c:v>
                </c:pt>
                <c:pt idx="2">
                  <c:v>Underuse 
(classes ATC ou DCI)</c:v>
                </c:pt>
              </c:strCache>
            </c:strRef>
          </c:cat>
          <c:val>
            <c:numRef>
              <c:f>'Résultats masqués calcul'!$E$109:$G$109</c:f>
              <c:numCache>
                <c:formatCode>0%</c:formatCode>
                <c:ptCount val="3"/>
                <c:pt idx="0">
                  <c:v>0</c:v>
                </c:pt>
                <c:pt idx="1">
                  <c:v>0</c:v>
                </c:pt>
                <c:pt idx="2">
                  <c:v>0</c:v>
                </c:pt>
              </c:numCache>
            </c:numRef>
          </c:val>
          <c:extLst>
            <c:ext xmlns:c16="http://schemas.microsoft.com/office/drawing/2014/chart" uri="{C3380CC4-5D6E-409C-BE32-E72D297353CC}">
              <c16:uniqueId val="{00000006-DA74-4F2B-BE0B-9DFFF724E26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fr-FR"/>
              <a:t>Répartition moyenne de l'impact sur la prescription ou la prise en charge</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'Résultats masqués calcul'!$G$113</c:f>
              <c:strCache>
                <c:ptCount val="1"/>
                <c:pt idx="0">
                  <c:v>Ajout d'une ligne</c:v>
                </c:pt>
              </c:strCache>
            </c:strRef>
          </c:tx>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calcul'!$G$111:$K$112</c:f>
              <c:strCache>
                <c:ptCount val="1"/>
                <c:pt idx="0">
                  <c:v>Impact sur la prescription ou la prise en charge
%</c:v>
                </c:pt>
              </c:strCache>
            </c:strRef>
          </c:cat>
          <c:val>
            <c:numRef>
              <c:f>'Résultats masqués calcul'!$G$145</c:f>
              <c:numCache>
                <c:formatCode>0%</c:formatCode>
                <c:ptCount val="1"/>
                <c:pt idx="0">
                  <c:v>0</c:v>
                </c:pt>
              </c:numCache>
            </c:numRef>
          </c:val>
          <c:extLst>
            <c:ext xmlns:c16="http://schemas.microsoft.com/office/drawing/2014/chart" uri="{C3380CC4-5D6E-409C-BE32-E72D297353CC}">
              <c16:uniqueId val="{00000000-1F56-4307-A625-ED8CC0C967AF}"/>
            </c:ext>
          </c:extLst>
        </c:ser>
        <c:ser>
          <c:idx val="1"/>
          <c:order val="1"/>
          <c:tx>
            <c:strRef>
              <c:f>'Résultats masqués calcul'!$H$113</c:f>
              <c:strCache>
                <c:ptCount val="1"/>
                <c:pt idx="0">
                  <c:v>Modification d'une ligne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calcul'!$G$111:$K$112</c:f>
              <c:strCache>
                <c:ptCount val="1"/>
                <c:pt idx="0">
                  <c:v>Impact sur la prescription ou la prise en charge
%</c:v>
                </c:pt>
              </c:strCache>
            </c:strRef>
          </c:cat>
          <c:val>
            <c:numRef>
              <c:f>'Résultats masqués calcul'!$H$145</c:f>
              <c:numCache>
                <c:formatCode>0%</c:formatCode>
                <c:ptCount val="1"/>
                <c:pt idx="0">
                  <c:v>0</c:v>
                </c:pt>
              </c:numCache>
            </c:numRef>
          </c:val>
          <c:extLst>
            <c:ext xmlns:c16="http://schemas.microsoft.com/office/drawing/2014/chart" uri="{C3380CC4-5D6E-409C-BE32-E72D297353CC}">
              <c16:uniqueId val="{00000001-1F56-4307-A625-ED8CC0C967AF}"/>
            </c:ext>
          </c:extLst>
        </c:ser>
        <c:ser>
          <c:idx val="2"/>
          <c:order val="2"/>
          <c:tx>
            <c:strRef>
              <c:f>'Résultats masqués calcul'!$I$113</c:f>
              <c:strCache>
                <c:ptCount val="1"/>
                <c:pt idx="0">
                  <c:v>Suppression d'une ligne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calcul'!$G$111:$K$112</c:f>
              <c:strCache>
                <c:ptCount val="1"/>
                <c:pt idx="0">
                  <c:v>Impact sur la prescription ou la prise en charge
%</c:v>
                </c:pt>
              </c:strCache>
            </c:strRef>
          </c:cat>
          <c:val>
            <c:numRef>
              <c:f>'Résultats masqués calcul'!$I$145</c:f>
              <c:numCache>
                <c:formatCode>0%</c:formatCode>
                <c:ptCount val="1"/>
                <c:pt idx="0">
                  <c:v>0</c:v>
                </c:pt>
              </c:numCache>
            </c:numRef>
          </c:val>
          <c:extLst>
            <c:ext xmlns:c16="http://schemas.microsoft.com/office/drawing/2014/chart" uri="{C3380CC4-5D6E-409C-BE32-E72D297353CC}">
              <c16:uniqueId val="{00000002-1F56-4307-A625-ED8CC0C967AF}"/>
            </c:ext>
          </c:extLst>
        </c:ser>
        <c:ser>
          <c:idx val="3"/>
          <c:order val="3"/>
          <c:tx>
            <c:strRef>
              <c:f>'Résultats masqués calcul'!$J$113</c:f>
              <c:strCache>
                <c:ptCount val="1"/>
                <c:pt idx="0">
                  <c:v>Suivi thérapeutique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calcul'!$G$111:$K$112</c:f>
              <c:strCache>
                <c:ptCount val="1"/>
                <c:pt idx="0">
                  <c:v>Impact sur la prescription ou la prise en charge
%</c:v>
                </c:pt>
              </c:strCache>
            </c:strRef>
          </c:cat>
          <c:val>
            <c:numRef>
              <c:f>'Résultats masqués calcul'!$J$145</c:f>
              <c:numCache>
                <c:formatCode>0%</c:formatCode>
                <c:ptCount val="1"/>
                <c:pt idx="0">
                  <c:v>0</c:v>
                </c:pt>
              </c:numCache>
            </c:numRef>
          </c:val>
          <c:extLst>
            <c:ext xmlns:c16="http://schemas.microsoft.com/office/drawing/2014/chart" uri="{C3380CC4-5D6E-409C-BE32-E72D297353CC}">
              <c16:uniqueId val="{00000003-1F56-4307-A625-ED8CC0C967AF}"/>
            </c:ext>
          </c:extLst>
        </c:ser>
        <c:ser>
          <c:idx val="4"/>
          <c:order val="4"/>
          <c:tx>
            <c:strRef>
              <c:f>'Résultats masqués calcul'!$K$113</c:f>
              <c:strCache>
                <c:ptCount val="1"/>
                <c:pt idx="0">
                  <c:v>Modification des modalités d'administration</c:v>
                </c:pt>
              </c:strCache>
            </c:strRef>
          </c:tx>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 masqués calcul'!$G$111:$K$112</c:f>
              <c:strCache>
                <c:ptCount val="1"/>
                <c:pt idx="0">
                  <c:v>Impact sur la prescription ou la prise en charge
%</c:v>
                </c:pt>
              </c:strCache>
            </c:strRef>
          </c:cat>
          <c:val>
            <c:numRef>
              <c:f>'Résultats masqués calcul'!$K$145</c:f>
              <c:numCache>
                <c:formatCode>0%</c:formatCode>
                <c:ptCount val="1"/>
                <c:pt idx="0">
                  <c:v>0</c:v>
                </c:pt>
              </c:numCache>
            </c:numRef>
          </c:val>
          <c:extLst>
            <c:ext xmlns:c16="http://schemas.microsoft.com/office/drawing/2014/chart" uri="{C3380CC4-5D6E-409C-BE32-E72D297353CC}">
              <c16:uniqueId val="{00000004-1F56-4307-A625-ED8CC0C967AF}"/>
            </c:ext>
          </c:extLst>
        </c:ser>
        <c:dLbls>
          <c:showLegendKey val="0"/>
          <c:showVal val="0"/>
          <c:showCatName val="0"/>
          <c:showSerName val="0"/>
          <c:showPercent val="0"/>
          <c:showBubbleSize val="0"/>
        </c:dLbls>
        <c:gapWidth val="95"/>
        <c:overlap val="100"/>
        <c:axId val="1287898319"/>
        <c:axId val="1287907887"/>
      </c:barChart>
      <c:catAx>
        <c:axId val="12878983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87907887"/>
        <c:crosses val="autoZero"/>
        <c:auto val="1"/>
        <c:lblAlgn val="ctr"/>
        <c:lblOffset val="100"/>
        <c:noMultiLvlLbl val="0"/>
      </c:catAx>
      <c:valAx>
        <c:axId val="128790788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878983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114300</xdr:rowOff>
    </xdr:to>
    <xdr:sp macro="" textlink="">
      <xdr:nvSpPr>
        <xdr:cNvPr id="1025" name="AutoShape 1" descr="https://www.omeditbretagne.fr/wp-content/uploads/2020/03/276x94xLogo_en-couleurs_fond-blanc_350X100-PX.png.pagespeed.ic.WlrruAdNGw.webp"/>
        <xdr:cNvSpPr>
          <a:spLocks noChangeAspect="1" noChangeArrowheads="1"/>
        </xdr:cNvSpPr>
      </xdr:nvSpPr>
      <xdr:spPr bwMode="auto">
        <a:xfrm>
          <a:off x="4114800" y="714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272142</xdr:colOff>
      <xdr:row>0</xdr:row>
      <xdr:rowOff>73269</xdr:rowOff>
    </xdr:from>
    <xdr:to>
      <xdr:col>3</xdr:col>
      <xdr:colOff>494648</xdr:colOff>
      <xdr:row>0</xdr:row>
      <xdr:rowOff>795494</xdr:rowOff>
    </xdr:to>
    <xdr:pic>
      <xdr:nvPicPr>
        <xdr:cNvPr id="3" name="Image 2" descr="OMéDIT Bretagne - Bienvenue sur notre site // Degemer ma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2" y="73269"/>
          <a:ext cx="2137973" cy="72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152400</xdr:rowOff>
    </xdr:from>
    <xdr:to>
      <xdr:col>3</xdr:col>
      <xdr:colOff>3431</xdr:colOff>
      <xdr:row>0</xdr:row>
      <xdr:rowOff>874625</xdr:rowOff>
    </xdr:to>
    <xdr:pic>
      <xdr:nvPicPr>
        <xdr:cNvPr id="3" name="Image 2" descr="OMéDIT Bretagne - Bienvenue sur notre site // Degemer ma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52400"/>
          <a:ext cx="2127506" cy="72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xdr:colOff>
      <xdr:row>5</xdr:row>
      <xdr:rowOff>75198</xdr:rowOff>
    </xdr:from>
    <xdr:to>
      <xdr:col>9</xdr:col>
      <xdr:colOff>563980</xdr:colOff>
      <xdr:row>29</xdr:row>
      <xdr:rowOff>100264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689309</xdr:colOff>
      <xdr:row>5</xdr:row>
      <xdr:rowOff>71884</xdr:rowOff>
    </xdr:from>
    <xdr:to>
      <xdr:col>19</xdr:col>
      <xdr:colOff>585203</xdr:colOff>
      <xdr:row>29</xdr:row>
      <xdr:rowOff>125329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125329</xdr:colOff>
      <xdr:row>31</xdr:row>
      <xdr:rowOff>80070</xdr:rowOff>
    </xdr:from>
    <xdr:to>
      <xdr:col>19</xdr:col>
      <xdr:colOff>493340</xdr:colOff>
      <xdr:row>53</xdr:row>
      <xdr:rowOff>100262</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55</xdr:row>
      <xdr:rowOff>70639</xdr:rowOff>
    </xdr:from>
    <xdr:to>
      <xdr:col>9</xdr:col>
      <xdr:colOff>401053</xdr:colOff>
      <xdr:row>72</xdr:row>
      <xdr:rowOff>50132</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563980</xdr:colOff>
      <xdr:row>55</xdr:row>
      <xdr:rowOff>75197</xdr:rowOff>
    </xdr:from>
    <xdr:to>
      <xdr:col>19</xdr:col>
      <xdr:colOff>576513</xdr:colOff>
      <xdr:row>72</xdr:row>
      <xdr:rowOff>62665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25066</xdr:colOff>
      <xdr:row>75</xdr:row>
      <xdr:rowOff>179638</xdr:rowOff>
    </xdr:from>
    <xdr:to>
      <xdr:col>19</xdr:col>
      <xdr:colOff>576513</xdr:colOff>
      <xdr:row>99</xdr:row>
      <xdr:rowOff>162928</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152400</xdr:rowOff>
    </xdr:from>
    <xdr:to>
      <xdr:col>3</xdr:col>
      <xdr:colOff>3431</xdr:colOff>
      <xdr:row>0</xdr:row>
      <xdr:rowOff>874625</xdr:rowOff>
    </xdr:to>
    <xdr:pic>
      <xdr:nvPicPr>
        <xdr:cNvPr id="2" name="Image 1" descr="OMéDIT Bretagne - Bienvenue sur notre site // Degemer ma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52400"/>
          <a:ext cx="2127506" cy="72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oppstart.free.fr/v3/" TargetMode="External"/><Relationship Id="rId7" Type="http://schemas.openxmlformats.org/officeDocument/2006/relationships/hyperlink" Target="https://play.google.com/store/apps/details?id=de.sisdev.forta&amp;hl=fr&amp;gl=US&amp;pli=1" TargetMode="External"/><Relationship Id="rId2" Type="http://schemas.openxmlformats.org/officeDocument/2006/relationships/hyperlink" Target="https://view.officeapps.live.com/op/view.aspx?src=https%3A%2F%2Fwww.omedit-paysdelaloire.fr%2Fwp-content%2Fuploads%2F2021%2F10%2F20220510_Calculateur-echelles-CIA-ACB-v1.xlsx&amp;wdOrigin=BROWSELINK" TargetMode="External"/><Relationship Id="rId1" Type="http://schemas.openxmlformats.org/officeDocument/2006/relationships/hyperlink" Target="http://www.pimcheck.org/" TargetMode="External"/><Relationship Id="rId6" Type="http://schemas.openxmlformats.org/officeDocument/2006/relationships/hyperlink" Target="https://www.crediblemeds.org/" TargetMode="External"/><Relationship Id="rId5" Type="http://schemas.openxmlformats.org/officeDocument/2006/relationships/hyperlink" Target="https://www.ameli.fr/sites/default/files/Documents/5074/document/evaluation-observance-traitement_assurance-maladie.pdf" TargetMode="External"/><Relationship Id="rId4" Type="http://schemas.openxmlformats.org/officeDocument/2006/relationships/hyperlink" Target="http://sitegpr.com/fr/"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toppstart.free.fr/v3/" TargetMode="External"/><Relationship Id="rId7" Type="http://schemas.openxmlformats.org/officeDocument/2006/relationships/hyperlink" Target="https://play.google.com/store/apps/details?id=de.sisdev.forta&amp;hl=fr&amp;gl=US&amp;pli=1" TargetMode="External"/><Relationship Id="rId2" Type="http://schemas.openxmlformats.org/officeDocument/2006/relationships/hyperlink" Target="https://view.officeapps.live.com/op/view.aspx?src=https%3A%2F%2Fwww.omedit-paysdelaloire.fr%2Fwp-content%2Fuploads%2F2021%2F10%2F20220510_Calculateur-echelles-CIA-ACB-v1.xlsx&amp;wdOrigin=BROWSELINK" TargetMode="External"/><Relationship Id="rId1" Type="http://schemas.openxmlformats.org/officeDocument/2006/relationships/hyperlink" Target="http://www.pimcheck.org/" TargetMode="External"/><Relationship Id="rId6" Type="http://schemas.openxmlformats.org/officeDocument/2006/relationships/hyperlink" Target="https://www.crediblemeds.org/" TargetMode="External"/><Relationship Id="rId5" Type="http://schemas.openxmlformats.org/officeDocument/2006/relationships/hyperlink" Target="https://www.ameli.fr/sites/default/files/Documents/5074/document/evaluation-observance-traitement_assurance-maladie.pdf" TargetMode="External"/><Relationship Id="rId4" Type="http://schemas.openxmlformats.org/officeDocument/2006/relationships/hyperlink" Target="http://sitegpr.com/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68" workbookViewId="0">
      <selection activeCell="A5" sqref="A5"/>
    </sheetView>
  </sheetViews>
  <sheetFormatPr baseColWidth="10" defaultRowHeight="15" x14ac:dyDescent="0.25"/>
  <cols>
    <col min="1" max="1" width="113.85546875" customWidth="1"/>
  </cols>
  <sheetData>
    <row r="1" spans="1:2" ht="15.75" x14ac:dyDescent="0.25">
      <c r="A1" s="22" t="s">
        <v>38</v>
      </c>
    </row>
    <row r="3" spans="1:2" x14ac:dyDescent="0.25">
      <c r="A3" t="s">
        <v>51</v>
      </c>
    </row>
    <row r="5" spans="1:2" ht="45" x14ac:dyDescent="0.25">
      <c r="A5" s="30" t="s">
        <v>52</v>
      </c>
    </row>
    <row r="6" spans="1:2" x14ac:dyDescent="0.25">
      <c r="A6" s="30" t="s">
        <v>53</v>
      </c>
    </row>
    <row r="7" spans="1:2" ht="45" x14ac:dyDescent="0.25">
      <c r="A7" s="30" t="s">
        <v>55</v>
      </c>
    </row>
    <row r="8" spans="1:2" x14ac:dyDescent="0.25">
      <c r="A8" s="30"/>
    </row>
    <row r="9" spans="1:2" x14ac:dyDescent="0.25">
      <c r="A9" t="s">
        <v>54</v>
      </c>
    </row>
    <row r="10" spans="1:2" ht="30" x14ac:dyDescent="0.25">
      <c r="A10" s="30" t="s">
        <v>61</v>
      </c>
    </row>
    <row r="11" spans="1:2" x14ac:dyDescent="0.25">
      <c r="A11" t="s">
        <v>62</v>
      </c>
    </row>
    <row r="12" spans="1:2" x14ac:dyDescent="0.25">
      <c r="A12" t="s">
        <v>46</v>
      </c>
    </row>
    <row r="14" spans="1:2" x14ac:dyDescent="0.25">
      <c r="A14" s="21" t="s">
        <v>47</v>
      </c>
    </row>
    <row r="15" spans="1:2" x14ac:dyDescent="0.25">
      <c r="A15" t="s">
        <v>48</v>
      </c>
      <c r="B15">
        <f>6*4.5</f>
        <v>27</v>
      </c>
    </row>
    <row r="17" spans="1:1" x14ac:dyDescent="0.25">
      <c r="A17" s="21" t="s">
        <v>49</v>
      </c>
    </row>
    <row r="18" spans="1:1" x14ac:dyDescent="0.25">
      <c r="A18" t="s">
        <v>50</v>
      </c>
    </row>
    <row r="19" spans="1:1" ht="30" x14ac:dyDescent="0.25">
      <c r="A19" s="30"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47" zoomScaleNormal="91" workbookViewId="0">
      <selection activeCell="D14" sqref="D14"/>
    </sheetView>
  </sheetViews>
  <sheetFormatPr baseColWidth="10" defaultRowHeight="15" x14ac:dyDescent="0.25"/>
  <cols>
    <col min="1" max="1" width="5.28515625" customWidth="1"/>
    <col min="2" max="2" width="6.7109375" customWidth="1"/>
    <col min="3" max="5" width="16.5703125" customWidth="1"/>
    <col min="6" max="6" width="17.42578125" customWidth="1"/>
    <col min="7" max="7" width="18.5703125" customWidth="1"/>
    <col min="8" max="8" width="7.42578125" customWidth="1"/>
    <col min="9" max="9" width="10.140625" customWidth="1"/>
    <col min="10" max="10" width="11.140625" customWidth="1"/>
    <col min="11" max="11" width="14.140625" customWidth="1"/>
    <col min="12" max="12" width="13" customWidth="1"/>
    <col min="13" max="13" width="14.28515625" customWidth="1"/>
    <col min="14" max="14" width="13.5703125" customWidth="1"/>
    <col min="15" max="15" width="11.42578125" customWidth="1"/>
    <col min="16" max="16" width="13.140625" customWidth="1"/>
    <col min="17" max="17" width="11.28515625" customWidth="1"/>
    <col min="18" max="18" width="13.140625" customWidth="1"/>
    <col min="19" max="19" width="14.42578125" customWidth="1"/>
    <col min="20" max="20" width="14.28515625" customWidth="1"/>
    <col min="21" max="21" width="15.85546875" customWidth="1"/>
    <col min="22" max="22" width="20.5703125" customWidth="1"/>
  </cols>
  <sheetData>
    <row r="1" spans="1:22" ht="76.5" customHeight="1" x14ac:dyDescent="0.25">
      <c r="A1" s="110"/>
      <c r="B1" s="110"/>
      <c r="C1" s="110"/>
      <c r="D1" s="110"/>
      <c r="E1" s="111" t="s">
        <v>60</v>
      </c>
      <c r="F1" s="112"/>
      <c r="G1" s="112"/>
      <c r="H1" s="112"/>
      <c r="I1" s="112"/>
      <c r="J1" s="112"/>
      <c r="K1" s="112"/>
      <c r="L1" s="112"/>
      <c r="M1" s="112"/>
      <c r="N1" s="112"/>
      <c r="O1" s="112"/>
      <c r="P1" s="112"/>
      <c r="Q1" s="112"/>
      <c r="R1" s="112"/>
      <c r="S1" s="112"/>
      <c r="T1" s="112"/>
      <c r="U1" s="112"/>
      <c r="V1" s="112"/>
    </row>
    <row r="3" spans="1:22" ht="18.75" x14ac:dyDescent="0.3">
      <c r="A3" s="23" t="s">
        <v>38</v>
      </c>
    </row>
    <row r="4" spans="1:22" ht="15.75" thickBot="1" x14ac:dyDescent="0.3">
      <c r="A4" s="21"/>
    </row>
    <row r="5" spans="1:22" s="1" customFormat="1" ht="45" customHeight="1" x14ac:dyDescent="0.25">
      <c r="A5" s="92" t="s">
        <v>1</v>
      </c>
      <c r="B5" s="95" t="s">
        <v>0</v>
      </c>
      <c r="C5" s="116" t="s">
        <v>32</v>
      </c>
      <c r="D5" s="117"/>
      <c r="E5" s="117"/>
      <c r="F5" s="117"/>
      <c r="G5" s="117"/>
      <c r="H5" s="117"/>
      <c r="I5" s="117"/>
      <c r="J5" s="117"/>
      <c r="K5" s="117"/>
      <c r="L5" s="117"/>
      <c r="M5" s="122" t="s">
        <v>15</v>
      </c>
      <c r="N5" s="104" t="s">
        <v>18</v>
      </c>
      <c r="O5" s="105"/>
      <c r="P5" s="106"/>
      <c r="Q5" s="98" t="s">
        <v>26</v>
      </c>
      <c r="R5" s="99"/>
      <c r="S5" s="99"/>
      <c r="T5" s="99"/>
      <c r="U5" s="100"/>
      <c r="V5" s="113" t="s">
        <v>37</v>
      </c>
    </row>
    <row r="6" spans="1:22" s="1" customFormat="1" ht="45" customHeight="1" x14ac:dyDescent="0.25">
      <c r="A6" s="93"/>
      <c r="B6" s="96"/>
      <c r="C6" s="118" t="s">
        <v>40</v>
      </c>
      <c r="D6" s="119"/>
      <c r="E6" s="119"/>
      <c r="F6" s="120"/>
      <c r="G6" s="26" t="s">
        <v>35</v>
      </c>
      <c r="H6" s="121" t="s">
        <v>33</v>
      </c>
      <c r="I6" s="119"/>
      <c r="J6" s="120"/>
      <c r="K6" s="26" t="s">
        <v>34</v>
      </c>
      <c r="L6" s="27" t="s">
        <v>42</v>
      </c>
      <c r="M6" s="123"/>
      <c r="N6" s="107"/>
      <c r="O6" s="108"/>
      <c r="P6" s="109"/>
      <c r="Q6" s="101"/>
      <c r="R6" s="102"/>
      <c r="S6" s="102"/>
      <c r="T6" s="102"/>
      <c r="U6" s="103"/>
      <c r="V6" s="114"/>
    </row>
    <row r="7" spans="1:22" s="1" customFormat="1" ht="75.75" thickBot="1" x14ac:dyDescent="0.3">
      <c r="A7" s="94"/>
      <c r="B7" s="97"/>
      <c r="C7" s="81" t="s">
        <v>39</v>
      </c>
      <c r="D7" s="82" t="s">
        <v>41</v>
      </c>
      <c r="E7" s="82" t="s">
        <v>44</v>
      </c>
      <c r="F7" s="82" t="s">
        <v>2</v>
      </c>
      <c r="G7" s="83" t="s">
        <v>36</v>
      </c>
      <c r="H7" s="84" t="s">
        <v>45</v>
      </c>
      <c r="I7" s="82" t="s">
        <v>4</v>
      </c>
      <c r="J7" s="82" t="s">
        <v>3</v>
      </c>
      <c r="K7" s="85" t="s">
        <v>5</v>
      </c>
      <c r="L7" s="86" t="s">
        <v>43</v>
      </c>
      <c r="M7" s="124"/>
      <c r="N7" s="19" t="s">
        <v>12</v>
      </c>
      <c r="O7" s="10" t="s">
        <v>13</v>
      </c>
      <c r="P7" s="20" t="s">
        <v>14</v>
      </c>
      <c r="Q7" s="68" t="s">
        <v>27</v>
      </c>
      <c r="R7" s="69" t="s">
        <v>28</v>
      </c>
      <c r="S7" s="69" t="s">
        <v>29</v>
      </c>
      <c r="T7" s="69" t="s">
        <v>30</v>
      </c>
      <c r="U7" s="70" t="s">
        <v>31</v>
      </c>
      <c r="V7" s="115"/>
    </row>
    <row r="8" spans="1:22" x14ac:dyDescent="0.25">
      <c r="A8" s="4"/>
      <c r="B8" s="77"/>
      <c r="C8" s="88"/>
      <c r="D8" s="9"/>
      <c r="E8" s="9"/>
      <c r="F8" s="9"/>
      <c r="G8" s="9"/>
      <c r="H8" s="9"/>
      <c r="I8" s="9"/>
      <c r="J8" s="9"/>
      <c r="K8" s="9"/>
      <c r="L8" s="31"/>
      <c r="M8" s="24"/>
      <c r="N8" s="74"/>
      <c r="O8" s="11"/>
      <c r="P8" s="62"/>
      <c r="Q8" s="15"/>
      <c r="R8" s="6"/>
      <c r="S8" s="6"/>
      <c r="T8" s="6"/>
      <c r="U8" s="71"/>
      <c r="V8" s="65"/>
    </row>
    <row r="9" spans="1:22" x14ac:dyDescent="0.25">
      <c r="A9" s="2"/>
      <c r="B9" s="78"/>
      <c r="C9" s="89"/>
      <c r="D9" s="87"/>
      <c r="E9" s="87"/>
      <c r="F9" s="87"/>
      <c r="G9" s="87"/>
      <c r="H9" s="87"/>
      <c r="I9" s="87"/>
      <c r="J9" s="87"/>
      <c r="K9" s="87"/>
      <c r="L9" s="28"/>
      <c r="M9" s="25"/>
      <c r="N9" s="75"/>
      <c r="O9" s="12"/>
      <c r="P9" s="63"/>
      <c r="Q9" s="16"/>
      <c r="R9" s="7"/>
      <c r="S9" s="7"/>
      <c r="T9" s="7"/>
      <c r="U9" s="72"/>
      <c r="V9" s="66"/>
    </row>
    <row r="10" spans="1:22" x14ac:dyDescent="0.25">
      <c r="A10" s="2"/>
      <c r="B10" s="78"/>
      <c r="C10" s="89"/>
      <c r="D10" s="87"/>
      <c r="E10" s="87"/>
      <c r="F10" s="87"/>
      <c r="G10" s="87"/>
      <c r="H10" s="87"/>
      <c r="I10" s="87"/>
      <c r="J10" s="87"/>
      <c r="K10" s="87"/>
      <c r="L10" s="28"/>
      <c r="M10" s="25"/>
      <c r="N10" s="75"/>
      <c r="O10" s="12"/>
      <c r="P10" s="63"/>
      <c r="Q10" s="16"/>
      <c r="R10" s="7"/>
      <c r="S10" s="7"/>
      <c r="T10" s="7"/>
      <c r="U10" s="72"/>
      <c r="V10" s="66"/>
    </row>
    <row r="11" spans="1:22" x14ac:dyDescent="0.25">
      <c r="A11" s="2"/>
      <c r="B11" s="78"/>
      <c r="C11" s="89"/>
      <c r="D11" s="87"/>
      <c r="E11" s="87"/>
      <c r="F11" s="87"/>
      <c r="G11" s="87"/>
      <c r="H11" s="87"/>
      <c r="I11" s="87"/>
      <c r="J11" s="87"/>
      <c r="K11" s="87"/>
      <c r="L11" s="28"/>
      <c r="M11" s="25"/>
      <c r="N11" s="75"/>
      <c r="O11" s="12"/>
      <c r="P11" s="63"/>
      <c r="Q11" s="16"/>
      <c r="R11" s="7"/>
      <c r="S11" s="7"/>
      <c r="T11" s="7"/>
      <c r="U11" s="72"/>
      <c r="V11" s="66"/>
    </row>
    <row r="12" spans="1:22" x14ac:dyDescent="0.25">
      <c r="A12" s="2"/>
      <c r="B12" s="78"/>
      <c r="C12" s="89"/>
      <c r="D12" s="87"/>
      <c r="E12" s="87"/>
      <c r="F12" s="87"/>
      <c r="G12" s="87"/>
      <c r="H12" s="87"/>
      <c r="I12" s="87"/>
      <c r="J12" s="87"/>
      <c r="K12" s="87"/>
      <c r="L12" s="28"/>
      <c r="M12" s="25"/>
      <c r="N12" s="75"/>
      <c r="O12" s="12"/>
      <c r="P12" s="63"/>
      <c r="Q12" s="16"/>
      <c r="R12" s="7"/>
      <c r="S12" s="7"/>
      <c r="T12" s="7"/>
      <c r="U12" s="72"/>
      <c r="V12" s="66"/>
    </row>
    <row r="13" spans="1:22" x14ac:dyDescent="0.25">
      <c r="A13" s="2"/>
      <c r="B13" s="78"/>
      <c r="C13" s="89"/>
      <c r="D13" s="87"/>
      <c r="E13" s="87"/>
      <c r="F13" s="87"/>
      <c r="G13" s="87"/>
      <c r="H13" s="87"/>
      <c r="I13" s="87"/>
      <c r="J13" s="87"/>
      <c r="K13" s="87"/>
      <c r="L13" s="28"/>
      <c r="M13" s="25"/>
      <c r="N13" s="75"/>
      <c r="O13" s="12"/>
      <c r="P13" s="63"/>
      <c r="Q13" s="16"/>
      <c r="R13" s="7"/>
      <c r="S13" s="7"/>
      <c r="T13" s="7"/>
      <c r="U13" s="72"/>
      <c r="V13" s="66"/>
    </row>
    <row r="14" spans="1:22" x14ac:dyDescent="0.25">
      <c r="A14" s="2"/>
      <c r="B14" s="78"/>
      <c r="C14" s="89"/>
      <c r="D14" s="87"/>
      <c r="E14" s="87"/>
      <c r="F14" s="87"/>
      <c r="G14" s="87"/>
      <c r="H14" s="87"/>
      <c r="I14" s="87"/>
      <c r="J14" s="87"/>
      <c r="K14" s="87"/>
      <c r="L14" s="28"/>
      <c r="M14" s="25"/>
      <c r="N14" s="75"/>
      <c r="O14" s="12"/>
      <c r="P14" s="63"/>
      <c r="Q14" s="16"/>
      <c r="R14" s="7"/>
      <c r="S14" s="7"/>
      <c r="T14" s="7"/>
      <c r="U14" s="72"/>
      <c r="V14" s="66"/>
    </row>
    <row r="15" spans="1:22" x14ac:dyDescent="0.25">
      <c r="A15" s="2"/>
      <c r="B15" s="78"/>
      <c r="C15" s="89"/>
      <c r="D15" s="87"/>
      <c r="E15" s="87"/>
      <c r="F15" s="87"/>
      <c r="G15" s="87"/>
      <c r="H15" s="87"/>
      <c r="I15" s="87"/>
      <c r="J15" s="87"/>
      <c r="K15" s="87"/>
      <c r="L15" s="28"/>
      <c r="M15" s="25"/>
      <c r="N15" s="75"/>
      <c r="O15" s="12"/>
      <c r="P15" s="63"/>
      <c r="Q15" s="16"/>
      <c r="R15" s="7"/>
      <c r="S15" s="7"/>
      <c r="T15" s="7"/>
      <c r="U15" s="72"/>
      <c r="V15" s="66"/>
    </row>
    <row r="16" spans="1:22" x14ac:dyDescent="0.25">
      <c r="A16" s="2"/>
      <c r="B16" s="78"/>
      <c r="C16" s="89"/>
      <c r="D16" s="87"/>
      <c r="E16" s="87"/>
      <c r="F16" s="87"/>
      <c r="G16" s="87"/>
      <c r="H16" s="87"/>
      <c r="I16" s="87"/>
      <c r="J16" s="87"/>
      <c r="K16" s="87"/>
      <c r="L16" s="28"/>
      <c r="M16" s="25"/>
      <c r="N16" s="75"/>
      <c r="O16" s="12"/>
      <c r="P16" s="63"/>
      <c r="Q16" s="16"/>
      <c r="R16" s="7"/>
      <c r="S16" s="7"/>
      <c r="T16" s="7"/>
      <c r="U16" s="72"/>
      <c r="V16" s="66"/>
    </row>
    <row r="17" spans="1:22" x14ac:dyDescent="0.25">
      <c r="A17" s="2"/>
      <c r="B17" s="78"/>
      <c r="C17" s="89"/>
      <c r="D17" s="87"/>
      <c r="E17" s="87"/>
      <c r="F17" s="87"/>
      <c r="G17" s="87"/>
      <c r="H17" s="87"/>
      <c r="I17" s="87"/>
      <c r="J17" s="87"/>
      <c r="K17" s="87"/>
      <c r="L17" s="28"/>
      <c r="M17" s="25"/>
      <c r="N17" s="75"/>
      <c r="O17" s="12"/>
      <c r="P17" s="63"/>
      <c r="Q17" s="16"/>
      <c r="R17" s="7"/>
      <c r="S17" s="7"/>
      <c r="T17" s="7"/>
      <c r="U17" s="72"/>
      <c r="V17" s="66"/>
    </row>
    <row r="18" spans="1:22" x14ac:dyDescent="0.25">
      <c r="A18" s="2"/>
      <c r="B18" s="78"/>
      <c r="C18" s="89"/>
      <c r="D18" s="87"/>
      <c r="E18" s="87"/>
      <c r="F18" s="87"/>
      <c r="G18" s="87"/>
      <c r="H18" s="87"/>
      <c r="I18" s="87"/>
      <c r="J18" s="87"/>
      <c r="K18" s="87"/>
      <c r="L18" s="28"/>
      <c r="M18" s="25"/>
      <c r="N18" s="75"/>
      <c r="O18" s="12"/>
      <c r="P18" s="63"/>
      <c r="Q18" s="16"/>
      <c r="R18" s="7"/>
      <c r="S18" s="7"/>
      <c r="T18" s="7"/>
      <c r="U18" s="72"/>
      <c r="V18" s="66"/>
    </row>
    <row r="19" spans="1:22" x14ac:dyDescent="0.25">
      <c r="A19" s="2"/>
      <c r="B19" s="78"/>
      <c r="C19" s="89"/>
      <c r="D19" s="87"/>
      <c r="E19" s="87"/>
      <c r="F19" s="87"/>
      <c r="G19" s="87"/>
      <c r="H19" s="87"/>
      <c r="I19" s="87"/>
      <c r="J19" s="87"/>
      <c r="K19" s="87"/>
      <c r="L19" s="28"/>
      <c r="M19" s="25"/>
      <c r="N19" s="75"/>
      <c r="O19" s="12"/>
      <c r="P19" s="63"/>
      <c r="Q19" s="16"/>
      <c r="R19" s="7"/>
      <c r="S19" s="7"/>
      <c r="T19" s="7"/>
      <c r="U19" s="72"/>
      <c r="V19" s="66"/>
    </row>
    <row r="20" spans="1:22" x14ac:dyDescent="0.25">
      <c r="A20" s="2"/>
      <c r="B20" s="78"/>
      <c r="C20" s="89"/>
      <c r="D20" s="87"/>
      <c r="E20" s="87"/>
      <c r="F20" s="87"/>
      <c r="G20" s="87"/>
      <c r="H20" s="87"/>
      <c r="I20" s="87"/>
      <c r="J20" s="87"/>
      <c r="K20" s="87"/>
      <c r="L20" s="28"/>
      <c r="M20" s="25"/>
      <c r="N20" s="75"/>
      <c r="O20" s="12"/>
      <c r="P20" s="63"/>
      <c r="Q20" s="16"/>
      <c r="R20" s="7"/>
      <c r="S20" s="7"/>
      <c r="T20" s="7"/>
      <c r="U20" s="72"/>
      <c r="V20" s="66"/>
    </row>
    <row r="21" spans="1:22" x14ac:dyDescent="0.25">
      <c r="A21" s="2"/>
      <c r="B21" s="78"/>
      <c r="C21" s="89"/>
      <c r="D21" s="87"/>
      <c r="E21" s="87"/>
      <c r="F21" s="87"/>
      <c r="G21" s="87"/>
      <c r="H21" s="87"/>
      <c r="I21" s="87"/>
      <c r="J21" s="87"/>
      <c r="K21" s="87"/>
      <c r="L21" s="28"/>
      <c r="M21" s="25"/>
      <c r="N21" s="75"/>
      <c r="O21" s="12"/>
      <c r="P21" s="63"/>
      <c r="Q21" s="16"/>
      <c r="R21" s="7"/>
      <c r="S21" s="7"/>
      <c r="T21" s="7"/>
      <c r="U21" s="72"/>
      <c r="V21" s="66"/>
    </row>
    <row r="22" spans="1:22" x14ac:dyDescent="0.25">
      <c r="A22" s="2"/>
      <c r="B22" s="78"/>
      <c r="C22" s="89"/>
      <c r="D22" s="87"/>
      <c r="E22" s="87"/>
      <c r="F22" s="87"/>
      <c r="G22" s="87"/>
      <c r="H22" s="87"/>
      <c r="I22" s="87"/>
      <c r="J22" s="87"/>
      <c r="K22" s="87"/>
      <c r="L22" s="28"/>
      <c r="M22" s="25"/>
      <c r="N22" s="75"/>
      <c r="O22" s="12"/>
      <c r="P22" s="63"/>
      <c r="Q22" s="16"/>
      <c r="R22" s="7"/>
      <c r="S22" s="7"/>
      <c r="T22" s="7"/>
      <c r="U22" s="72"/>
      <c r="V22" s="66"/>
    </row>
    <row r="23" spans="1:22" x14ac:dyDescent="0.25">
      <c r="A23" s="2"/>
      <c r="B23" s="78"/>
      <c r="C23" s="89"/>
      <c r="D23" s="87"/>
      <c r="E23" s="87"/>
      <c r="F23" s="87"/>
      <c r="G23" s="87"/>
      <c r="H23" s="87"/>
      <c r="I23" s="87"/>
      <c r="J23" s="87"/>
      <c r="K23" s="87"/>
      <c r="L23" s="28"/>
      <c r="M23" s="25"/>
      <c r="N23" s="75"/>
      <c r="O23" s="12"/>
      <c r="P23" s="63"/>
      <c r="Q23" s="16"/>
      <c r="R23" s="7"/>
      <c r="S23" s="7"/>
      <c r="T23" s="7"/>
      <c r="U23" s="72"/>
      <c r="V23" s="66"/>
    </row>
    <row r="24" spans="1:22" x14ac:dyDescent="0.25">
      <c r="A24" s="2"/>
      <c r="B24" s="78"/>
      <c r="C24" s="89"/>
      <c r="D24" s="87"/>
      <c r="E24" s="87"/>
      <c r="F24" s="87"/>
      <c r="G24" s="87"/>
      <c r="H24" s="87"/>
      <c r="I24" s="87"/>
      <c r="J24" s="87"/>
      <c r="K24" s="87"/>
      <c r="L24" s="28"/>
      <c r="M24" s="25"/>
      <c r="N24" s="75"/>
      <c r="O24" s="12"/>
      <c r="P24" s="63"/>
      <c r="Q24" s="16"/>
      <c r="R24" s="7"/>
      <c r="S24" s="7"/>
      <c r="T24" s="7"/>
      <c r="U24" s="72"/>
      <c r="V24" s="66"/>
    </row>
    <row r="25" spans="1:22" x14ac:dyDescent="0.25">
      <c r="A25" s="2"/>
      <c r="B25" s="78"/>
      <c r="C25" s="89"/>
      <c r="D25" s="87"/>
      <c r="E25" s="87"/>
      <c r="F25" s="87"/>
      <c r="G25" s="87"/>
      <c r="H25" s="87"/>
      <c r="I25" s="87"/>
      <c r="J25" s="87"/>
      <c r="K25" s="87"/>
      <c r="L25" s="28"/>
      <c r="M25" s="25"/>
      <c r="N25" s="75"/>
      <c r="O25" s="12"/>
      <c r="P25" s="63"/>
      <c r="Q25" s="16"/>
      <c r="R25" s="7"/>
      <c r="S25" s="7"/>
      <c r="T25" s="7"/>
      <c r="U25" s="72"/>
      <c r="V25" s="66"/>
    </row>
    <row r="26" spans="1:22" x14ac:dyDescent="0.25">
      <c r="A26" s="2"/>
      <c r="B26" s="78"/>
      <c r="C26" s="89"/>
      <c r="D26" s="87"/>
      <c r="E26" s="87"/>
      <c r="F26" s="87"/>
      <c r="G26" s="87"/>
      <c r="H26" s="87"/>
      <c r="I26" s="87"/>
      <c r="J26" s="87"/>
      <c r="K26" s="87"/>
      <c r="L26" s="28"/>
      <c r="M26" s="25"/>
      <c r="N26" s="75"/>
      <c r="O26" s="12"/>
      <c r="P26" s="63"/>
      <c r="Q26" s="16"/>
      <c r="R26" s="7"/>
      <c r="S26" s="7"/>
      <c r="T26" s="7"/>
      <c r="U26" s="72"/>
      <c r="V26" s="66"/>
    </row>
    <row r="27" spans="1:22" x14ac:dyDescent="0.25">
      <c r="A27" s="2"/>
      <c r="B27" s="78"/>
      <c r="C27" s="89"/>
      <c r="D27" s="87"/>
      <c r="E27" s="87"/>
      <c r="F27" s="87"/>
      <c r="G27" s="87"/>
      <c r="H27" s="87"/>
      <c r="I27" s="87"/>
      <c r="J27" s="87"/>
      <c r="K27" s="87"/>
      <c r="L27" s="28"/>
      <c r="M27" s="25"/>
      <c r="N27" s="75"/>
      <c r="O27" s="12"/>
      <c r="P27" s="63"/>
      <c r="Q27" s="16"/>
      <c r="R27" s="7"/>
      <c r="S27" s="7"/>
      <c r="T27" s="7"/>
      <c r="U27" s="72"/>
      <c r="V27" s="66"/>
    </row>
    <row r="28" spans="1:22" x14ac:dyDescent="0.25">
      <c r="A28" s="2"/>
      <c r="B28" s="78"/>
      <c r="C28" s="89"/>
      <c r="D28" s="87"/>
      <c r="E28" s="87"/>
      <c r="F28" s="87"/>
      <c r="G28" s="87"/>
      <c r="H28" s="87"/>
      <c r="I28" s="87"/>
      <c r="J28" s="87"/>
      <c r="K28" s="87"/>
      <c r="L28" s="28"/>
      <c r="M28" s="25"/>
      <c r="N28" s="75"/>
      <c r="O28" s="12"/>
      <c r="P28" s="63"/>
      <c r="Q28" s="16"/>
      <c r="R28" s="7"/>
      <c r="S28" s="7"/>
      <c r="T28" s="7"/>
      <c r="U28" s="72"/>
      <c r="V28" s="66"/>
    </row>
    <row r="29" spans="1:22" x14ac:dyDescent="0.25">
      <c r="A29" s="2"/>
      <c r="B29" s="78"/>
      <c r="C29" s="89"/>
      <c r="D29" s="87"/>
      <c r="E29" s="87"/>
      <c r="F29" s="87"/>
      <c r="G29" s="87"/>
      <c r="H29" s="87"/>
      <c r="I29" s="87"/>
      <c r="J29" s="87"/>
      <c r="K29" s="87"/>
      <c r="L29" s="28"/>
      <c r="M29" s="25"/>
      <c r="N29" s="75"/>
      <c r="O29" s="12"/>
      <c r="P29" s="63"/>
      <c r="Q29" s="16"/>
      <c r="R29" s="7"/>
      <c r="S29" s="7"/>
      <c r="T29" s="7"/>
      <c r="U29" s="72"/>
      <c r="V29" s="66"/>
    </row>
    <row r="30" spans="1:22" x14ac:dyDescent="0.25">
      <c r="A30" s="2"/>
      <c r="B30" s="78"/>
      <c r="C30" s="89"/>
      <c r="D30" s="87"/>
      <c r="E30" s="87"/>
      <c r="F30" s="87"/>
      <c r="G30" s="87"/>
      <c r="H30" s="87"/>
      <c r="I30" s="87"/>
      <c r="J30" s="87"/>
      <c r="K30" s="87"/>
      <c r="L30" s="28"/>
      <c r="M30" s="25"/>
      <c r="N30" s="75"/>
      <c r="O30" s="12"/>
      <c r="P30" s="63"/>
      <c r="Q30" s="16"/>
      <c r="R30" s="7"/>
      <c r="S30" s="7"/>
      <c r="T30" s="7"/>
      <c r="U30" s="72"/>
      <c r="V30" s="66"/>
    </row>
    <row r="31" spans="1:22" x14ac:dyDescent="0.25">
      <c r="A31" s="2"/>
      <c r="B31" s="78"/>
      <c r="C31" s="89"/>
      <c r="D31" s="87"/>
      <c r="E31" s="87"/>
      <c r="F31" s="87"/>
      <c r="G31" s="87"/>
      <c r="H31" s="87"/>
      <c r="I31" s="87"/>
      <c r="J31" s="87"/>
      <c r="K31" s="87"/>
      <c r="L31" s="28"/>
      <c r="M31" s="25"/>
      <c r="N31" s="75"/>
      <c r="O31" s="12"/>
      <c r="P31" s="63"/>
      <c r="Q31" s="16"/>
      <c r="R31" s="7"/>
      <c r="S31" s="7"/>
      <c r="T31" s="7"/>
      <c r="U31" s="72"/>
      <c r="V31" s="66"/>
    </row>
    <row r="32" spans="1:22" x14ac:dyDescent="0.25">
      <c r="A32" s="2"/>
      <c r="B32" s="78"/>
      <c r="C32" s="89"/>
      <c r="D32" s="87"/>
      <c r="E32" s="87"/>
      <c r="F32" s="87"/>
      <c r="G32" s="87"/>
      <c r="H32" s="87"/>
      <c r="I32" s="87"/>
      <c r="J32" s="87"/>
      <c r="K32" s="87"/>
      <c r="L32" s="28"/>
      <c r="M32" s="25"/>
      <c r="N32" s="75"/>
      <c r="O32" s="12"/>
      <c r="P32" s="63"/>
      <c r="Q32" s="16"/>
      <c r="R32" s="7"/>
      <c r="S32" s="7"/>
      <c r="T32" s="7"/>
      <c r="U32" s="72"/>
      <c r="V32" s="66"/>
    </row>
    <row r="33" spans="1:22" x14ac:dyDescent="0.25">
      <c r="A33" s="2"/>
      <c r="B33" s="78"/>
      <c r="C33" s="89"/>
      <c r="D33" s="87"/>
      <c r="E33" s="87"/>
      <c r="F33" s="87"/>
      <c r="G33" s="87"/>
      <c r="H33" s="87"/>
      <c r="I33" s="87"/>
      <c r="J33" s="87"/>
      <c r="K33" s="87"/>
      <c r="L33" s="28"/>
      <c r="M33" s="25"/>
      <c r="N33" s="75"/>
      <c r="O33" s="12"/>
      <c r="P33" s="63"/>
      <c r="Q33" s="16"/>
      <c r="R33" s="7"/>
      <c r="S33" s="7"/>
      <c r="T33" s="7"/>
      <c r="U33" s="72"/>
      <c r="V33" s="66"/>
    </row>
    <row r="34" spans="1:22" x14ac:dyDescent="0.25">
      <c r="A34" s="2"/>
      <c r="B34" s="78"/>
      <c r="C34" s="89"/>
      <c r="D34" s="87"/>
      <c r="E34" s="87"/>
      <c r="F34" s="87"/>
      <c r="G34" s="87"/>
      <c r="H34" s="87"/>
      <c r="I34" s="87"/>
      <c r="J34" s="87"/>
      <c r="K34" s="87"/>
      <c r="L34" s="28"/>
      <c r="M34" s="25"/>
      <c r="N34" s="75"/>
      <c r="O34" s="12"/>
      <c r="P34" s="63"/>
      <c r="Q34" s="16"/>
      <c r="R34" s="7"/>
      <c r="S34" s="7"/>
      <c r="T34" s="7"/>
      <c r="U34" s="72"/>
      <c r="V34" s="66"/>
    </row>
    <row r="35" spans="1:22" x14ac:dyDescent="0.25">
      <c r="A35" s="2"/>
      <c r="B35" s="78"/>
      <c r="C35" s="89"/>
      <c r="D35" s="87"/>
      <c r="E35" s="87"/>
      <c r="F35" s="87"/>
      <c r="G35" s="87"/>
      <c r="H35" s="87"/>
      <c r="I35" s="87"/>
      <c r="J35" s="87"/>
      <c r="K35" s="87"/>
      <c r="L35" s="28"/>
      <c r="M35" s="25"/>
      <c r="N35" s="75"/>
      <c r="O35" s="12"/>
      <c r="P35" s="63"/>
      <c r="Q35" s="16"/>
      <c r="R35" s="7"/>
      <c r="S35" s="7"/>
      <c r="T35" s="7"/>
      <c r="U35" s="72"/>
      <c r="V35" s="66"/>
    </row>
    <row r="36" spans="1:22" x14ac:dyDescent="0.25">
      <c r="A36" s="2"/>
      <c r="B36" s="78"/>
      <c r="C36" s="89"/>
      <c r="D36" s="87"/>
      <c r="E36" s="87"/>
      <c r="F36" s="87"/>
      <c r="G36" s="87"/>
      <c r="H36" s="87"/>
      <c r="I36" s="87"/>
      <c r="J36" s="87"/>
      <c r="K36" s="87"/>
      <c r="L36" s="28"/>
      <c r="M36" s="25"/>
      <c r="N36" s="75"/>
      <c r="O36" s="12"/>
      <c r="P36" s="63"/>
      <c r="Q36" s="16"/>
      <c r="R36" s="7"/>
      <c r="S36" s="7"/>
      <c r="T36" s="7"/>
      <c r="U36" s="72"/>
      <c r="V36" s="66"/>
    </row>
    <row r="37" spans="1:22" ht="15.75" thickBot="1" x14ac:dyDescent="0.3">
      <c r="A37" s="2">
        <v>30</v>
      </c>
      <c r="B37" s="79"/>
      <c r="C37" s="90"/>
      <c r="D37" s="91"/>
      <c r="E37" s="91"/>
      <c r="F37" s="91"/>
      <c r="G37" s="91"/>
      <c r="H37" s="91"/>
      <c r="I37" s="91"/>
      <c r="J37" s="91"/>
      <c r="K37" s="91"/>
      <c r="L37" s="29"/>
      <c r="M37" s="80"/>
      <c r="N37" s="76"/>
      <c r="O37" s="13"/>
      <c r="P37" s="64"/>
      <c r="Q37" s="17"/>
      <c r="R37" s="8"/>
      <c r="S37" s="8"/>
      <c r="T37" s="8"/>
      <c r="U37" s="73"/>
      <c r="V37" s="67"/>
    </row>
  </sheetData>
  <mergeCells count="11">
    <mergeCell ref="A5:A7"/>
    <mergeCell ref="B5:B7"/>
    <mergeCell ref="Q5:U6"/>
    <mergeCell ref="N5:P6"/>
    <mergeCell ref="A1:D1"/>
    <mergeCell ref="E1:V1"/>
    <mergeCell ref="V5:V7"/>
    <mergeCell ref="C5:L5"/>
    <mergeCell ref="C6:F6"/>
    <mergeCell ref="H6:J6"/>
    <mergeCell ref="M5:M7"/>
  </mergeCells>
  <dataValidations count="1">
    <dataValidation type="whole" operator="lessThanOrEqual" allowBlank="1" showDropDown="1" showInputMessage="1" showErrorMessage="1" sqref="Q8:U37">
      <formula1>20</formula1>
    </dataValidation>
  </dataValidations>
  <hyperlinks>
    <hyperlink ref="J7" r:id="rId1" display="www.pimcheck.org "/>
    <hyperlink ref="F7" r:id="rId2"/>
    <hyperlink ref="I7" r:id="rId3"/>
    <hyperlink ref="D7" r:id="rId4"/>
    <hyperlink ref="K7" r:id="rId5" display="Observance (Girerd)"/>
    <hyperlink ref="E7" r:id="rId6" display="Risque allongment QT"/>
    <hyperlink ref="H7" r:id="rId7"/>
  </hyperlinks>
  <pageMargins left="0.7" right="0.7" top="0.75" bottom="0.75" header="0.3" footer="0.3"/>
  <pageSetup paperSize="9" orientation="landscape" r:id="rId8"/>
  <drawing r:id="rId9"/>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Listes!$A$2:$A$4</xm:f>
          </x14:formula1>
          <xm:sqref>M8:M37</xm:sqref>
        </x14:dataValidation>
        <x14:dataValidation type="list" allowBlank="1" showInputMessage="1" showErrorMessage="1">
          <x14:formula1>
            <xm:f>Listes!$A$6:$A$7</xm:f>
          </x14:formula1>
          <xm:sqref>C8:K37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abSelected="1" view="pageBreakPreview" topLeftCell="A34" zoomScale="44" zoomScaleNormal="44" zoomScaleSheetLayoutView="44" workbookViewId="0">
      <selection activeCell="J3" sqref="J3"/>
    </sheetView>
  </sheetViews>
  <sheetFormatPr baseColWidth="10" defaultRowHeight="15" x14ac:dyDescent="0.25"/>
  <sheetData>
    <row r="1" spans="1:27" s="33" customFormat="1" ht="76.5" customHeight="1" x14ac:dyDescent="0.25">
      <c r="A1" s="110"/>
      <c r="B1" s="110"/>
      <c r="C1" s="110"/>
      <c r="D1" s="110"/>
      <c r="E1" s="111" t="s">
        <v>57</v>
      </c>
      <c r="F1" s="112"/>
      <c r="G1" s="112"/>
      <c r="H1" s="112"/>
      <c r="I1" s="112"/>
      <c r="J1" s="112"/>
      <c r="K1" s="112"/>
      <c r="L1" s="112"/>
      <c r="M1" s="112"/>
      <c r="N1" s="112"/>
      <c r="O1" s="112"/>
      <c r="P1" s="112"/>
      <c r="Q1" s="112"/>
      <c r="R1" s="112"/>
      <c r="S1" s="112"/>
      <c r="T1" s="112"/>
      <c r="U1" s="32"/>
      <c r="V1" s="32"/>
      <c r="W1" s="32"/>
      <c r="X1" s="32"/>
      <c r="Y1" s="32"/>
      <c r="Z1" s="32"/>
      <c r="AA1" s="32"/>
    </row>
    <row r="2" spans="1:27" ht="15.75" thickBot="1" x14ac:dyDescent="0.3"/>
    <row r="3" spans="1:27" ht="21.75" thickBot="1" x14ac:dyDescent="0.4">
      <c r="A3" s="135" t="s">
        <v>63</v>
      </c>
      <c r="B3" s="136"/>
      <c r="C3" s="136"/>
      <c r="D3" s="133">
        <f>'Résultats masqués calcul'!M36</f>
        <v>0</v>
      </c>
      <c r="E3" s="134"/>
    </row>
    <row r="5" spans="1:27" ht="26.25" x14ac:dyDescent="0.25">
      <c r="A5" s="129" t="s">
        <v>32</v>
      </c>
      <c r="B5" s="130"/>
      <c r="C5" s="130"/>
      <c r="D5" s="130"/>
      <c r="E5" s="130"/>
      <c r="F5" s="130"/>
      <c r="G5" s="130"/>
      <c r="H5" s="130"/>
      <c r="I5" s="130"/>
      <c r="J5" s="130"/>
      <c r="K5" s="130"/>
      <c r="L5" s="130"/>
      <c r="M5" s="130"/>
      <c r="N5" s="130"/>
      <c r="O5" s="130"/>
      <c r="P5" s="130"/>
      <c r="Q5" s="130"/>
      <c r="R5" s="130"/>
      <c r="S5" s="130"/>
      <c r="T5" s="130"/>
    </row>
    <row r="31" spans="1:20" s="35" customFormat="1" ht="26.25" x14ac:dyDescent="0.4">
      <c r="A31" s="131" t="s">
        <v>15</v>
      </c>
      <c r="B31" s="132"/>
      <c r="C31" s="132"/>
      <c r="D31" s="132"/>
      <c r="E31" s="132"/>
      <c r="F31" s="132"/>
      <c r="G31" s="132"/>
      <c r="H31" s="132"/>
      <c r="I31" s="132"/>
      <c r="J31" s="132"/>
      <c r="K31" s="132"/>
      <c r="L31" s="132"/>
      <c r="M31" s="132"/>
      <c r="N31" s="132"/>
      <c r="O31" s="132"/>
      <c r="P31" s="132"/>
      <c r="Q31" s="132"/>
      <c r="R31" s="132"/>
      <c r="S31" s="132"/>
      <c r="T31" s="132"/>
    </row>
    <row r="55" spans="1:20" s="35" customFormat="1" ht="26.25" x14ac:dyDescent="0.4">
      <c r="A55" s="125" t="s">
        <v>18</v>
      </c>
      <c r="B55" s="126"/>
      <c r="C55" s="126"/>
      <c r="D55" s="126"/>
      <c r="E55" s="126"/>
      <c r="F55" s="126"/>
      <c r="G55" s="126"/>
      <c r="H55" s="126"/>
      <c r="I55" s="126"/>
      <c r="J55" s="126"/>
      <c r="K55" s="126"/>
      <c r="L55" s="126"/>
      <c r="M55" s="126"/>
      <c r="N55" s="126"/>
      <c r="O55" s="126"/>
      <c r="P55" s="126"/>
      <c r="Q55" s="126"/>
      <c r="R55" s="126"/>
      <c r="S55" s="126"/>
      <c r="T55" s="126"/>
    </row>
    <row r="74" spans="1:20" s="35" customFormat="1" ht="26.25" x14ac:dyDescent="0.4">
      <c r="A74" s="127" t="s">
        <v>26</v>
      </c>
      <c r="B74" s="128"/>
      <c r="C74" s="128"/>
      <c r="D74" s="128"/>
      <c r="E74" s="128"/>
      <c r="F74" s="128"/>
      <c r="G74" s="128"/>
      <c r="H74" s="128"/>
      <c r="I74" s="128"/>
      <c r="J74" s="128"/>
      <c r="K74" s="128"/>
      <c r="L74" s="128"/>
      <c r="M74" s="128"/>
      <c r="N74" s="128"/>
      <c r="O74" s="128"/>
      <c r="P74" s="128"/>
      <c r="Q74" s="128"/>
      <c r="R74" s="128"/>
      <c r="S74" s="128"/>
      <c r="T74" s="128"/>
    </row>
  </sheetData>
  <mergeCells count="8">
    <mergeCell ref="A1:D1"/>
    <mergeCell ref="E1:T1"/>
    <mergeCell ref="A55:T55"/>
    <mergeCell ref="A74:T74"/>
    <mergeCell ref="A5:T5"/>
    <mergeCell ref="A31:T31"/>
    <mergeCell ref="D3:E3"/>
    <mergeCell ref="A3:C3"/>
  </mergeCells>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5"/>
  <sheetViews>
    <sheetView zoomScale="91" workbookViewId="0">
      <selection activeCell="H51" sqref="H51"/>
    </sheetView>
  </sheetViews>
  <sheetFormatPr baseColWidth="10" defaultRowHeight="15" x14ac:dyDescent="0.25"/>
  <sheetData>
    <row r="1" spans="1:29" s="33" customFormat="1" ht="76.5" customHeight="1" x14ac:dyDescent="0.25">
      <c r="A1" s="110"/>
      <c r="B1" s="110"/>
      <c r="C1" s="110"/>
      <c r="D1" s="110"/>
      <c r="E1" s="111" t="s">
        <v>57</v>
      </c>
      <c r="F1" s="112"/>
      <c r="G1" s="112"/>
      <c r="H1" s="112"/>
      <c r="I1" s="112"/>
      <c r="J1" s="112"/>
      <c r="K1" s="112"/>
      <c r="L1" s="112"/>
      <c r="M1" s="112"/>
      <c r="N1" s="112"/>
      <c r="O1" s="112"/>
      <c r="P1" s="112"/>
      <c r="Q1" s="112"/>
      <c r="R1" s="112"/>
      <c r="S1" s="112"/>
      <c r="T1" s="112"/>
      <c r="U1" s="112"/>
      <c r="V1" s="112"/>
      <c r="W1" s="32"/>
      <c r="X1" s="32"/>
      <c r="Y1" s="32"/>
      <c r="Z1" s="32"/>
      <c r="AA1" s="32"/>
      <c r="AB1" s="32"/>
      <c r="AC1" s="32"/>
    </row>
    <row r="2" spans="1:29" ht="15.75" thickBot="1" x14ac:dyDescent="0.3"/>
    <row r="3" spans="1:29" ht="15.75" customHeight="1" x14ac:dyDescent="0.25">
      <c r="B3" s="116" t="s">
        <v>32</v>
      </c>
      <c r="C3" s="117"/>
      <c r="D3" s="117"/>
      <c r="E3" s="117"/>
      <c r="F3" s="117"/>
      <c r="G3" s="117"/>
      <c r="H3" s="117"/>
      <c r="I3" s="117"/>
      <c r="J3" s="117"/>
      <c r="K3" s="117"/>
    </row>
    <row r="4" spans="1:29" ht="31.5" customHeight="1" thickBot="1" x14ac:dyDescent="0.3">
      <c r="B4" s="137" t="s">
        <v>40</v>
      </c>
      <c r="C4" s="138"/>
      <c r="D4" s="138"/>
      <c r="E4" s="139"/>
      <c r="F4" s="50" t="s">
        <v>35</v>
      </c>
      <c r="G4" s="140" t="s">
        <v>33</v>
      </c>
      <c r="H4" s="138"/>
      <c r="I4" s="139"/>
      <c r="J4" s="50" t="s">
        <v>34</v>
      </c>
      <c r="K4" s="51" t="s">
        <v>42</v>
      </c>
    </row>
    <row r="5" spans="1:29" ht="120.75" customHeight="1" thickBot="1" x14ac:dyDescent="0.3">
      <c r="A5" s="47"/>
      <c r="B5" s="52" t="s">
        <v>39</v>
      </c>
      <c r="C5" s="53" t="s">
        <v>41</v>
      </c>
      <c r="D5" s="53" t="s">
        <v>44</v>
      </c>
      <c r="E5" s="53" t="s">
        <v>2</v>
      </c>
      <c r="F5" s="54" t="s">
        <v>66</v>
      </c>
      <c r="G5" s="53" t="s">
        <v>45</v>
      </c>
      <c r="H5" s="53" t="s">
        <v>4</v>
      </c>
      <c r="I5" s="53" t="s">
        <v>3</v>
      </c>
      <c r="J5" s="55" t="s">
        <v>5</v>
      </c>
      <c r="K5" s="56" t="s">
        <v>42</v>
      </c>
      <c r="L5" s="57" t="s">
        <v>64</v>
      </c>
      <c r="M5" s="57" t="s">
        <v>65</v>
      </c>
      <c r="N5" s="57"/>
      <c r="O5" s="58" t="s">
        <v>40</v>
      </c>
      <c r="P5" s="59" t="s">
        <v>35</v>
      </c>
      <c r="Q5" s="60" t="s">
        <v>33</v>
      </c>
      <c r="R5" s="59" t="s">
        <v>34</v>
      </c>
      <c r="S5" s="61" t="s">
        <v>42</v>
      </c>
    </row>
    <row r="6" spans="1:29" x14ac:dyDescent="0.25">
      <c r="A6" s="4">
        <v>1</v>
      </c>
      <c r="B6" s="34">
        <f>IF(Recueil!C8="Oui",1,0)</f>
        <v>0</v>
      </c>
      <c r="C6" s="34">
        <f>IF(Recueil!D8="Oui",1,0)</f>
        <v>0</v>
      </c>
      <c r="D6" s="34">
        <f>IF(Recueil!E8="Oui",1,0)</f>
        <v>0</v>
      </c>
      <c r="E6" s="34">
        <f>IF(Recueil!F8="Oui",1,0)</f>
        <v>0</v>
      </c>
      <c r="F6" s="34">
        <f>IF(Recueil!G8="Oui",1,0)</f>
        <v>0</v>
      </c>
      <c r="G6" s="34">
        <f>IF(Recueil!H8="Oui",1,0)</f>
        <v>0</v>
      </c>
      <c r="H6" s="34">
        <f>IF(Recueil!I8="Oui",1,0)</f>
        <v>0</v>
      </c>
      <c r="I6" s="34">
        <f>IF(Recueil!J8="Oui",1,0)</f>
        <v>0</v>
      </c>
      <c r="J6" s="34">
        <f>IF(Recueil!K8="Oui",1,0)</f>
        <v>0</v>
      </c>
      <c r="K6" s="34">
        <f>IF(Recueil!L8="",0,1)</f>
        <v>0</v>
      </c>
      <c r="L6" s="34">
        <f>COUNTA(Recueil!C8:K8)+K6</f>
        <v>0</v>
      </c>
      <c r="M6" s="34">
        <f>IF(L6&gt;0,1,0)</f>
        <v>0</v>
      </c>
      <c r="N6" s="34"/>
      <c r="O6" s="34">
        <f t="shared" ref="O6:O35" si="0">SUM(B6:E6)</f>
        <v>0</v>
      </c>
      <c r="P6" s="34">
        <f t="shared" ref="P6:P35" si="1">F6</f>
        <v>0</v>
      </c>
      <c r="Q6" s="34">
        <f t="shared" ref="Q6:Q35" si="2">SUM(G6:I6)</f>
        <v>0</v>
      </c>
      <c r="R6" s="34">
        <f t="shared" ref="R6:R35" si="3">J6</f>
        <v>0</v>
      </c>
      <c r="S6" s="42">
        <f t="shared" ref="S6:S35" si="4">K6</f>
        <v>0</v>
      </c>
    </row>
    <row r="7" spans="1:29" x14ac:dyDescent="0.25">
      <c r="A7" s="2">
        <v>2</v>
      </c>
      <c r="B7" s="34">
        <f>IF(Recueil!C9="Oui",1,0)</f>
        <v>0</v>
      </c>
      <c r="C7" s="34">
        <f>IF(Recueil!D9="Oui",1,0)</f>
        <v>0</v>
      </c>
      <c r="D7" s="34">
        <f>IF(Recueil!E9="Oui",1,0)</f>
        <v>0</v>
      </c>
      <c r="E7" s="34">
        <f>IF(Recueil!F9="Oui",1,0)</f>
        <v>0</v>
      </c>
      <c r="F7" s="34">
        <f>IF(Recueil!G9="Oui",1,0)</f>
        <v>0</v>
      </c>
      <c r="G7" s="34">
        <f>IF(Recueil!H9="Oui",1,0)</f>
        <v>0</v>
      </c>
      <c r="H7" s="34">
        <f>IF(Recueil!I9="Oui",1,0)</f>
        <v>0</v>
      </c>
      <c r="I7" s="34">
        <f>IF(Recueil!J9="Oui",1,0)</f>
        <v>0</v>
      </c>
      <c r="J7" s="34">
        <f>IF(Recueil!K9="Oui",1,0)</f>
        <v>0</v>
      </c>
      <c r="K7" s="34">
        <f>IF(Recueil!L9="Oui",1,0)</f>
        <v>0</v>
      </c>
      <c r="L7" s="34">
        <f>COUNTA(Recueil!C9:K9)+K7</f>
        <v>0</v>
      </c>
      <c r="M7" s="34">
        <f t="shared" ref="M7:M35" si="5">IF(L7&gt;0,1,0)</f>
        <v>0</v>
      </c>
      <c r="N7" s="34"/>
      <c r="O7" s="34">
        <f t="shared" si="0"/>
        <v>0</v>
      </c>
      <c r="P7" s="34">
        <f t="shared" si="1"/>
        <v>0</v>
      </c>
      <c r="Q7" s="34">
        <f t="shared" si="2"/>
        <v>0</v>
      </c>
      <c r="R7" s="34">
        <f t="shared" si="3"/>
        <v>0</v>
      </c>
      <c r="S7" s="42">
        <f t="shared" si="4"/>
        <v>0</v>
      </c>
    </row>
    <row r="8" spans="1:29" x14ac:dyDescent="0.25">
      <c r="A8" s="2">
        <v>3</v>
      </c>
      <c r="B8" s="34">
        <f>IF(Recueil!C10="Oui",1,0)</f>
        <v>0</v>
      </c>
      <c r="C8" s="34">
        <f>IF(Recueil!D10="Oui",1,0)</f>
        <v>0</v>
      </c>
      <c r="D8" s="34">
        <f>IF(Recueil!E10="Oui",1,0)</f>
        <v>0</v>
      </c>
      <c r="E8" s="34">
        <f>IF(Recueil!F10="Oui",1,0)</f>
        <v>0</v>
      </c>
      <c r="F8" s="34">
        <f>IF(Recueil!G10="Oui",1,0)</f>
        <v>0</v>
      </c>
      <c r="G8" s="34">
        <f>IF(Recueil!H10="Oui",1,0)</f>
        <v>0</v>
      </c>
      <c r="H8" s="34">
        <f>IF(Recueil!I10="Oui",1,0)</f>
        <v>0</v>
      </c>
      <c r="I8" s="34">
        <f>IF(Recueil!J10="Oui",1,0)</f>
        <v>0</v>
      </c>
      <c r="J8" s="34">
        <f>IF(Recueil!K10="Oui",1,0)</f>
        <v>0</v>
      </c>
      <c r="K8" s="34">
        <f>IF(Recueil!L10="Oui",1,0)</f>
        <v>0</v>
      </c>
      <c r="L8" s="34">
        <f>COUNTA(Recueil!C10:K10)+K8</f>
        <v>0</v>
      </c>
      <c r="M8" s="34">
        <f t="shared" si="5"/>
        <v>0</v>
      </c>
      <c r="N8" s="34"/>
      <c r="O8" s="34">
        <f t="shared" si="0"/>
        <v>0</v>
      </c>
      <c r="P8" s="34">
        <f t="shared" si="1"/>
        <v>0</v>
      </c>
      <c r="Q8" s="34">
        <f t="shared" si="2"/>
        <v>0</v>
      </c>
      <c r="R8" s="34">
        <f t="shared" si="3"/>
        <v>0</v>
      </c>
      <c r="S8" s="42">
        <f t="shared" si="4"/>
        <v>0</v>
      </c>
    </row>
    <row r="9" spans="1:29" x14ac:dyDescent="0.25">
      <c r="A9" s="2">
        <v>4</v>
      </c>
      <c r="B9" s="34">
        <f>IF(Recueil!C11="Oui",1,0)</f>
        <v>0</v>
      </c>
      <c r="C9" s="34">
        <f>IF(Recueil!D11="Oui",1,0)</f>
        <v>0</v>
      </c>
      <c r="D9" s="34">
        <f>IF(Recueil!E11="Oui",1,0)</f>
        <v>0</v>
      </c>
      <c r="E9" s="34">
        <f>IF(Recueil!F11="Oui",1,0)</f>
        <v>0</v>
      </c>
      <c r="F9" s="34">
        <f>IF(Recueil!G11="Oui",1,0)</f>
        <v>0</v>
      </c>
      <c r="G9" s="34">
        <f>IF(Recueil!H11="Oui",1,0)</f>
        <v>0</v>
      </c>
      <c r="H9" s="34">
        <f>IF(Recueil!I11="Oui",1,0)</f>
        <v>0</v>
      </c>
      <c r="I9" s="34">
        <f>IF(Recueil!J11="Oui",1,0)</f>
        <v>0</v>
      </c>
      <c r="J9" s="34">
        <f>IF(Recueil!K11="Oui",1,0)</f>
        <v>0</v>
      </c>
      <c r="K9" s="34">
        <f>IF(Recueil!L11="Oui",1,0)</f>
        <v>0</v>
      </c>
      <c r="L9" s="34">
        <f>COUNTA(Recueil!C11:K11)+K9</f>
        <v>0</v>
      </c>
      <c r="M9" s="34">
        <f t="shared" si="5"/>
        <v>0</v>
      </c>
      <c r="N9" s="34"/>
      <c r="O9" s="34">
        <f t="shared" si="0"/>
        <v>0</v>
      </c>
      <c r="P9" s="34">
        <f t="shared" si="1"/>
        <v>0</v>
      </c>
      <c r="Q9" s="34">
        <f t="shared" si="2"/>
        <v>0</v>
      </c>
      <c r="R9" s="34">
        <f t="shared" si="3"/>
        <v>0</v>
      </c>
      <c r="S9" s="42">
        <f t="shared" si="4"/>
        <v>0</v>
      </c>
    </row>
    <row r="10" spans="1:29" x14ac:dyDescent="0.25">
      <c r="A10" s="2">
        <v>5</v>
      </c>
      <c r="B10" s="34">
        <f>IF(Recueil!C12="Oui",1,0)</f>
        <v>0</v>
      </c>
      <c r="C10" s="34">
        <f>IF(Recueil!D12="Oui",1,0)</f>
        <v>0</v>
      </c>
      <c r="D10" s="34">
        <f>IF(Recueil!E12="Oui",1,0)</f>
        <v>0</v>
      </c>
      <c r="E10" s="34">
        <f>IF(Recueil!F12="Oui",1,0)</f>
        <v>0</v>
      </c>
      <c r="F10" s="34">
        <f>IF(Recueil!G12="Oui",1,0)</f>
        <v>0</v>
      </c>
      <c r="G10" s="34">
        <f>IF(Recueil!H12="Oui",1,0)</f>
        <v>0</v>
      </c>
      <c r="H10" s="34">
        <f>IF(Recueil!I12="Oui",1,0)</f>
        <v>0</v>
      </c>
      <c r="I10" s="34">
        <f>IF(Recueil!J12="Oui",1,0)</f>
        <v>0</v>
      </c>
      <c r="J10" s="34">
        <f>IF(Recueil!K12="Oui",1,0)</f>
        <v>0</v>
      </c>
      <c r="K10" s="34">
        <f>IF(Recueil!L12="Oui",1,0)</f>
        <v>0</v>
      </c>
      <c r="L10" s="34">
        <f>COUNTA(Recueil!C12:K12)+K10</f>
        <v>0</v>
      </c>
      <c r="M10" s="34">
        <f t="shared" si="5"/>
        <v>0</v>
      </c>
      <c r="N10" s="34"/>
      <c r="O10" s="34">
        <f t="shared" si="0"/>
        <v>0</v>
      </c>
      <c r="P10" s="34">
        <f t="shared" si="1"/>
        <v>0</v>
      </c>
      <c r="Q10" s="34">
        <f t="shared" si="2"/>
        <v>0</v>
      </c>
      <c r="R10" s="34">
        <f t="shared" si="3"/>
        <v>0</v>
      </c>
      <c r="S10" s="42">
        <f t="shared" si="4"/>
        <v>0</v>
      </c>
    </row>
    <row r="11" spans="1:29" x14ac:dyDescent="0.25">
      <c r="A11" s="2">
        <v>6</v>
      </c>
      <c r="B11" s="34">
        <f>IF(Recueil!C13="Oui",1,0)</f>
        <v>0</v>
      </c>
      <c r="C11" s="34">
        <f>IF(Recueil!D13="Oui",1,0)</f>
        <v>0</v>
      </c>
      <c r="D11" s="34">
        <f>IF(Recueil!E13="Oui",1,0)</f>
        <v>0</v>
      </c>
      <c r="E11" s="34">
        <f>IF(Recueil!F13="Oui",1,0)</f>
        <v>0</v>
      </c>
      <c r="F11" s="34">
        <f>IF(Recueil!G13="Oui",1,0)</f>
        <v>0</v>
      </c>
      <c r="G11" s="34">
        <f>IF(Recueil!H13="Oui",1,0)</f>
        <v>0</v>
      </c>
      <c r="H11" s="34">
        <f>IF(Recueil!I13="Oui",1,0)</f>
        <v>0</v>
      </c>
      <c r="I11" s="34">
        <f>IF(Recueil!J13="Oui",1,0)</f>
        <v>0</v>
      </c>
      <c r="J11" s="34">
        <f>IF(Recueil!K13="Oui",1,0)</f>
        <v>0</v>
      </c>
      <c r="K11" s="34">
        <f>IF(Recueil!L13="Oui",1,0)</f>
        <v>0</v>
      </c>
      <c r="L11" s="34">
        <f>COUNTA(Recueil!C13:K13)+K11</f>
        <v>0</v>
      </c>
      <c r="M11" s="34">
        <f t="shared" si="5"/>
        <v>0</v>
      </c>
      <c r="N11" s="34"/>
      <c r="O11" s="34">
        <f t="shared" si="0"/>
        <v>0</v>
      </c>
      <c r="P11" s="34">
        <f t="shared" si="1"/>
        <v>0</v>
      </c>
      <c r="Q11" s="34">
        <f t="shared" si="2"/>
        <v>0</v>
      </c>
      <c r="R11" s="34">
        <f t="shared" si="3"/>
        <v>0</v>
      </c>
      <c r="S11" s="42">
        <f t="shared" si="4"/>
        <v>0</v>
      </c>
    </row>
    <row r="12" spans="1:29" x14ac:dyDescent="0.25">
      <c r="A12" s="2">
        <v>7</v>
      </c>
      <c r="B12" s="34">
        <f>IF(Recueil!C14="Oui",1,0)</f>
        <v>0</v>
      </c>
      <c r="C12" s="34">
        <f>IF(Recueil!D14="Oui",1,0)</f>
        <v>0</v>
      </c>
      <c r="D12" s="34">
        <f>IF(Recueil!E14="Oui",1,0)</f>
        <v>0</v>
      </c>
      <c r="E12" s="34">
        <f>IF(Recueil!F14="Oui",1,0)</f>
        <v>0</v>
      </c>
      <c r="F12" s="34">
        <f>IF(Recueil!G14="Oui",1,0)</f>
        <v>0</v>
      </c>
      <c r="G12" s="34">
        <f>IF(Recueil!H14="Oui",1,0)</f>
        <v>0</v>
      </c>
      <c r="H12" s="34">
        <f>IF(Recueil!I14="Oui",1,0)</f>
        <v>0</v>
      </c>
      <c r="I12" s="34">
        <f>IF(Recueil!J14="Oui",1,0)</f>
        <v>0</v>
      </c>
      <c r="J12" s="34">
        <f>IF(Recueil!K14="Oui",1,0)</f>
        <v>0</v>
      </c>
      <c r="K12" s="34">
        <f>IF(Recueil!L14="Oui",1,0)</f>
        <v>0</v>
      </c>
      <c r="L12" s="34">
        <f>COUNTA(Recueil!C14:K14)+K12</f>
        <v>0</v>
      </c>
      <c r="M12" s="34">
        <f t="shared" si="5"/>
        <v>0</v>
      </c>
      <c r="N12" s="34"/>
      <c r="O12" s="34">
        <f t="shared" si="0"/>
        <v>0</v>
      </c>
      <c r="P12" s="34">
        <f t="shared" si="1"/>
        <v>0</v>
      </c>
      <c r="Q12" s="34">
        <f t="shared" si="2"/>
        <v>0</v>
      </c>
      <c r="R12" s="34">
        <f t="shared" si="3"/>
        <v>0</v>
      </c>
      <c r="S12" s="42">
        <f t="shared" si="4"/>
        <v>0</v>
      </c>
    </row>
    <row r="13" spans="1:29" x14ac:dyDescent="0.25">
      <c r="A13" s="2">
        <v>8</v>
      </c>
      <c r="B13" s="34">
        <f>IF(Recueil!C15="Oui",1,0)</f>
        <v>0</v>
      </c>
      <c r="C13" s="34">
        <f>IF(Recueil!D15="Oui",1,0)</f>
        <v>0</v>
      </c>
      <c r="D13" s="34">
        <f>IF(Recueil!E15="Oui",1,0)</f>
        <v>0</v>
      </c>
      <c r="E13" s="34">
        <f>IF(Recueil!F15="Oui",1,0)</f>
        <v>0</v>
      </c>
      <c r="F13" s="34">
        <f>IF(Recueil!G15="Oui",1,0)</f>
        <v>0</v>
      </c>
      <c r="G13" s="34">
        <f>IF(Recueil!H15="Oui",1,0)</f>
        <v>0</v>
      </c>
      <c r="H13" s="34">
        <f>IF(Recueil!I15="Oui",1,0)</f>
        <v>0</v>
      </c>
      <c r="I13" s="34">
        <f>IF(Recueil!J15="Oui",1,0)</f>
        <v>0</v>
      </c>
      <c r="J13" s="34">
        <f>IF(Recueil!K15="Oui",1,0)</f>
        <v>0</v>
      </c>
      <c r="K13" s="34">
        <f>IF(Recueil!L15="Oui",1,0)</f>
        <v>0</v>
      </c>
      <c r="L13" s="34">
        <f>COUNTA(Recueil!C15:K15)+K13</f>
        <v>0</v>
      </c>
      <c r="M13" s="34">
        <f t="shared" si="5"/>
        <v>0</v>
      </c>
      <c r="N13" s="34"/>
      <c r="O13" s="34">
        <f t="shared" si="0"/>
        <v>0</v>
      </c>
      <c r="P13" s="34">
        <f t="shared" si="1"/>
        <v>0</v>
      </c>
      <c r="Q13" s="34">
        <f t="shared" si="2"/>
        <v>0</v>
      </c>
      <c r="R13" s="34">
        <f t="shared" si="3"/>
        <v>0</v>
      </c>
      <c r="S13" s="42">
        <f t="shared" si="4"/>
        <v>0</v>
      </c>
    </row>
    <row r="14" spans="1:29" x14ac:dyDescent="0.25">
      <c r="A14" s="2">
        <v>9</v>
      </c>
      <c r="B14" s="34">
        <f>IF(Recueil!C16="Oui",1,0)</f>
        <v>0</v>
      </c>
      <c r="C14" s="34">
        <f>IF(Recueil!D16="Oui",1,0)</f>
        <v>0</v>
      </c>
      <c r="D14" s="34">
        <f>IF(Recueil!E16="Oui",1,0)</f>
        <v>0</v>
      </c>
      <c r="E14" s="34">
        <f>IF(Recueil!F16="Oui",1,0)</f>
        <v>0</v>
      </c>
      <c r="F14" s="34">
        <f>IF(Recueil!G16="Oui",1,0)</f>
        <v>0</v>
      </c>
      <c r="G14" s="34">
        <f>IF(Recueil!H16="Oui",1,0)</f>
        <v>0</v>
      </c>
      <c r="H14" s="34">
        <f>IF(Recueil!I16="Oui",1,0)</f>
        <v>0</v>
      </c>
      <c r="I14" s="34">
        <f>IF(Recueil!J16="Oui",1,0)</f>
        <v>0</v>
      </c>
      <c r="J14" s="34">
        <f>IF(Recueil!K16="Oui",1,0)</f>
        <v>0</v>
      </c>
      <c r="K14" s="34">
        <f>IF(Recueil!L16="Oui",1,0)</f>
        <v>0</v>
      </c>
      <c r="L14" s="34">
        <f>COUNTA(Recueil!C16:K16)+K14</f>
        <v>0</v>
      </c>
      <c r="M14" s="34">
        <f t="shared" si="5"/>
        <v>0</v>
      </c>
      <c r="N14" s="34"/>
      <c r="O14" s="34">
        <f t="shared" si="0"/>
        <v>0</v>
      </c>
      <c r="P14" s="34">
        <f t="shared" si="1"/>
        <v>0</v>
      </c>
      <c r="Q14" s="34">
        <f t="shared" si="2"/>
        <v>0</v>
      </c>
      <c r="R14" s="34">
        <f t="shared" si="3"/>
        <v>0</v>
      </c>
      <c r="S14" s="42">
        <f t="shared" si="4"/>
        <v>0</v>
      </c>
    </row>
    <row r="15" spans="1:29" x14ac:dyDescent="0.25">
      <c r="A15" s="2">
        <v>10</v>
      </c>
      <c r="B15" s="34">
        <f>IF(Recueil!C17="Oui",1,0)</f>
        <v>0</v>
      </c>
      <c r="C15" s="34">
        <f>IF(Recueil!D17="Oui",1,0)</f>
        <v>0</v>
      </c>
      <c r="D15" s="34">
        <f>IF(Recueil!E17="Oui",1,0)</f>
        <v>0</v>
      </c>
      <c r="E15" s="34">
        <f>IF(Recueil!F17="Oui",1,0)</f>
        <v>0</v>
      </c>
      <c r="F15" s="34">
        <f>IF(Recueil!G17="Oui",1,0)</f>
        <v>0</v>
      </c>
      <c r="G15" s="34">
        <f>IF(Recueil!H17="Oui",1,0)</f>
        <v>0</v>
      </c>
      <c r="H15" s="34">
        <f>IF(Recueil!I17="Oui",1,0)</f>
        <v>0</v>
      </c>
      <c r="I15" s="34">
        <f>IF(Recueil!J17="Oui",1,0)</f>
        <v>0</v>
      </c>
      <c r="J15" s="34">
        <f>IF(Recueil!K17="Oui",1,0)</f>
        <v>0</v>
      </c>
      <c r="K15" s="34">
        <f>IF(Recueil!L17="Oui",1,0)</f>
        <v>0</v>
      </c>
      <c r="L15" s="34">
        <f>COUNTA(Recueil!C17:K17)+K15</f>
        <v>0</v>
      </c>
      <c r="M15" s="34">
        <f t="shared" si="5"/>
        <v>0</v>
      </c>
      <c r="N15" s="34"/>
      <c r="O15" s="34">
        <f t="shared" si="0"/>
        <v>0</v>
      </c>
      <c r="P15" s="34">
        <f t="shared" si="1"/>
        <v>0</v>
      </c>
      <c r="Q15" s="34">
        <f t="shared" si="2"/>
        <v>0</v>
      </c>
      <c r="R15" s="34">
        <f t="shared" si="3"/>
        <v>0</v>
      </c>
      <c r="S15" s="42">
        <f t="shared" si="4"/>
        <v>0</v>
      </c>
    </row>
    <row r="16" spans="1:29" x14ac:dyDescent="0.25">
      <c r="A16" s="2">
        <v>11</v>
      </c>
      <c r="B16" s="34">
        <f>IF(Recueil!C18="Oui",1,0)</f>
        <v>0</v>
      </c>
      <c r="C16" s="34">
        <f>IF(Recueil!D18="Oui",1,0)</f>
        <v>0</v>
      </c>
      <c r="D16" s="34">
        <f>IF(Recueil!E18="Oui",1,0)</f>
        <v>0</v>
      </c>
      <c r="E16" s="34">
        <f>IF(Recueil!F18="Oui",1,0)</f>
        <v>0</v>
      </c>
      <c r="F16" s="34">
        <f>IF(Recueil!G18="Oui",1,0)</f>
        <v>0</v>
      </c>
      <c r="G16" s="34">
        <f>IF(Recueil!H18="Oui",1,0)</f>
        <v>0</v>
      </c>
      <c r="H16" s="34">
        <f>IF(Recueil!I18="Oui",1,0)</f>
        <v>0</v>
      </c>
      <c r="I16" s="34">
        <f>IF(Recueil!J18="Oui",1,0)</f>
        <v>0</v>
      </c>
      <c r="J16" s="34">
        <f>IF(Recueil!K18="Oui",1,0)</f>
        <v>0</v>
      </c>
      <c r="K16" s="34">
        <f>IF(Recueil!L18="Oui",1,0)</f>
        <v>0</v>
      </c>
      <c r="L16" s="34">
        <f>COUNTA(Recueil!C18:K18)+K16</f>
        <v>0</v>
      </c>
      <c r="M16" s="34">
        <f t="shared" si="5"/>
        <v>0</v>
      </c>
      <c r="N16" s="34"/>
      <c r="O16" s="34">
        <f t="shared" si="0"/>
        <v>0</v>
      </c>
      <c r="P16" s="34">
        <f t="shared" si="1"/>
        <v>0</v>
      </c>
      <c r="Q16" s="34">
        <f t="shared" si="2"/>
        <v>0</v>
      </c>
      <c r="R16" s="34">
        <f t="shared" si="3"/>
        <v>0</v>
      </c>
      <c r="S16" s="42">
        <f t="shared" si="4"/>
        <v>0</v>
      </c>
    </row>
    <row r="17" spans="1:19" x14ac:dyDescent="0.25">
      <c r="A17" s="2">
        <v>12</v>
      </c>
      <c r="B17" s="34">
        <f>IF(Recueil!C19="Oui",1,0)</f>
        <v>0</v>
      </c>
      <c r="C17" s="34">
        <f>IF(Recueil!D19="Oui",1,0)</f>
        <v>0</v>
      </c>
      <c r="D17" s="34">
        <f>IF(Recueil!E19="Oui",1,0)</f>
        <v>0</v>
      </c>
      <c r="E17" s="34">
        <f>IF(Recueil!F19="Oui",1,0)</f>
        <v>0</v>
      </c>
      <c r="F17" s="34">
        <f>IF(Recueil!G19="Oui",1,0)</f>
        <v>0</v>
      </c>
      <c r="G17" s="34">
        <f>IF(Recueil!H19="Oui",1,0)</f>
        <v>0</v>
      </c>
      <c r="H17" s="34">
        <f>IF(Recueil!I19="Oui",1,0)</f>
        <v>0</v>
      </c>
      <c r="I17" s="34">
        <f>IF(Recueil!J19="Oui",1,0)</f>
        <v>0</v>
      </c>
      <c r="J17" s="34">
        <f>IF(Recueil!K19="Oui",1,0)</f>
        <v>0</v>
      </c>
      <c r="K17" s="34">
        <f>IF(Recueil!L19="Oui",1,0)</f>
        <v>0</v>
      </c>
      <c r="L17" s="34">
        <f>COUNTA(Recueil!C19:K19)+K17</f>
        <v>0</v>
      </c>
      <c r="M17" s="34">
        <f t="shared" si="5"/>
        <v>0</v>
      </c>
      <c r="N17" s="34"/>
      <c r="O17" s="34">
        <f t="shared" si="0"/>
        <v>0</v>
      </c>
      <c r="P17" s="34">
        <f t="shared" si="1"/>
        <v>0</v>
      </c>
      <c r="Q17" s="34">
        <f t="shared" si="2"/>
        <v>0</v>
      </c>
      <c r="R17" s="34">
        <f t="shared" si="3"/>
        <v>0</v>
      </c>
      <c r="S17" s="42">
        <f t="shared" si="4"/>
        <v>0</v>
      </c>
    </row>
    <row r="18" spans="1:19" x14ac:dyDescent="0.25">
      <c r="A18" s="2">
        <v>13</v>
      </c>
      <c r="B18" s="34">
        <f>IF(Recueil!C20="Oui",1,0)</f>
        <v>0</v>
      </c>
      <c r="C18" s="34">
        <f>IF(Recueil!D20="Oui",1,0)</f>
        <v>0</v>
      </c>
      <c r="D18" s="34">
        <f>IF(Recueil!E20="Oui",1,0)</f>
        <v>0</v>
      </c>
      <c r="E18" s="34">
        <f>IF(Recueil!F20="Oui",1,0)</f>
        <v>0</v>
      </c>
      <c r="F18" s="34">
        <f>IF(Recueil!G20="Oui",1,0)</f>
        <v>0</v>
      </c>
      <c r="G18" s="34">
        <f>IF(Recueil!H20="Oui",1,0)</f>
        <v>0</v>
      </c>
      <c r="H18" s="34">
        <f>IF(Recueil!I20="Oui",1,0)</f>
        <v>0</v>
      </c>
      <c r="I18" s="34">
        <f>IF(Recueil!J20="Oui",1,0)</f>
        <v>0</v>
      </c>
      <c r="J18" s="34">
        <f>IF(Recueil!K20="Oui",1,0)</f>
        <v>0</v>
      </c>
      <c r="K18" s="34">
        <f>IF(Recueil!L20="Oui",1,0)</f>
        <v>0</v>
      </c>
      <c r="L18" s="34">
        <f>COUNTA(Recueil!C20:K20)+K18</f>
        <v>0</v>
      </c>
      <c r="M18" s="34">
        <f t="shared" si="5"/>
        <v>0</v>
      </c>
      <c r="N18" s="34"/>
      <c r="O18" s="34">
        <f t="shared" si="0"/>
        <v>0</v>
      </c>
      <c r="P18" s="34">
        <f t="shared" si="1"/>
        <v>0</v>
      </c>
      <c r="Q18" s="34">
        <f t="shared" si="2"/>
        <v>0</v>
      </c>
      <c r="R18" s="34">
        <f t="shared" si="3"/>
        <v>0</v>
      </c>
      <c r="S18" s="42">
        <f t="shared" si="4"/>
        <v>0</v>
      </c>
    </row>
    <row r="19" spans="1:19" x14ac:dyDescent="0.25">
      <c r="A19" s="2">
        <v>14</v>
      </c>
      <c r="B19" s="34">
        <f>IF(Recueil!C21="Oui",1,0)</f>
        <v>0</v>
      </c>
      <c r="C19" s="34">
        <f>IF(Recueil!D21="Oui",1,0)</f>
        <v>0</v>
      </c>
      <c r="D19" s="34">
        <f>IF(Recueil!E21="Oui",1,0)</f>
        <v>0</v>
      </c>
      <c r="E19" s="34">
        <f>IF(Recueil!F21="Oui",1,0)</f>
        <v>0</v>
      </c>
      <c r="F19" s="34">
        <f>IF(Recueil!G21="Oui",1,0)</f>
        <v>0</v>
      </c>
      <c r="G19" s="34">
        <f>IF(Recueil!H21="Oui",1,0)</f>
        <v>0</v>
      </c>
      <c r="H19" s="34">
        <f>IF(Recueil!I21="Oui",1,0)</f>
        <v>0</v>
      </c>
      <c r="I19" s="34">
        <f>IF(Recueil!J21="Oui",1,0)</f>
        <v>0</v>
      </c>
      <c r="J19" s="34">
        <f>IF(Recueil!K21="Oui",1,0)</f>
        <v>0</v>
      </c>
      <c r="K19" s="34">
        <f>IF(Recueil!L21="Oui",1,0)</f>
        <v>0</v>
      </c>
      <c r="L19" s="34">
        <f>COUNTA(Recueil!C21:K21)+K19</f>
        <v>0</v>
      </c>
      <c r="M19" s="34">
        <f t="shared" si="5"/>
        <v>0</v>
      </c>
      <c r="N19" s="34"/>
      <c r="O19" s="34">
        <f t="shared" si="0"/>
        <v>0</v>
      </c>
      <c r="P19" s="34">
        <f t="shared" si="1"/>
        <v>0</v>
      </c>
      <c r="Q19" s="34">
        <f t="shared" si="2"/>
        <v>0</v>
      </c>
      <c r="R19" s="34">
        <f t="shared" si="3"/>
        <v>0</v>
      </c>
      <c r="S19" s="42">
        <f t="shared" si="4"/>
        <v>0</v>
      </c>
    </row>
    <row r="20" spans="1:19" x14ac:dyDescent="0.25">
      <c r="A20" s="2">
        <v>15</v>
      </c>
      <c r="B20" s="34">
        <f>IF(Recueil!C22="Oui",1,0)</f>
        <v>0</v>
      </c>
      <c r="C20" s="34">
        <f>IF(Recueil!D22="Oui",1,0)</f>
        <v>0</v>
      </c>
      <c r="D20" s="34">
        <f>IF(Recueil!E22="Oui",1,0)</f>
        <v>0</v>
      </c>
      <c r="E20" s="34">
        <f>IF(Recueil!F22="Oui",1,0)</f>
        <v>0</v>
      </c>
      <c r="F20" s="34">
        <f>IF(Recueil!G22="Oui",1,0)</f>
        <v>0</v>
      </c>
      <c r="G20" s="34">
        <f>IF(Recueil!H22="Oui",1,0)</f>
        <v>0</v>
      </c>
      <c r="H20" s="34">
        <f>IF(Recueil!I22="Oui",1,0)</f>
        <v>0</v>
      </c>
      <c r="I20" s="34">
        <f>IF(Recueil!J22="Oui",1,0)</f>
        <v>0</v>
      </c>
      <c r="J20" s="34">
        <f>IF(Recueil!K22="Oui",1,0)</f>
        <v>0</v>
      </c>
      <c r="K20" s="34">
        <f>IF(Recueil!L22="Oui",1,0)</f>
        <v>0</v>
      </c>
      <c r="L20" s="34">
        <f>COUNTA(Recueil!C22:K22)+K20</f>
        <v>0</v>
      </c>
      <c r="M20" s="34">
        <f t="shared" si="5"/>
        <v>0</v>
      </c>
      <c r="N20" s="34"/>
      <c r="O20" s="34">
        <f t="shared" si="0"/>
        <v>0</v>
      </c>
      <c r="P20" s="34">
        <f t="shared" si="1"/>
        <v>0</v>
      </c>
      <c r="Q20" s="34">
        <f t="shared" si="2"/>
        <v>0</v>
      </c>
      <c r="R20" s="34">
        <f t="shared" si="3"/>
        <v>0</v>
      </c>
      <c r="S20" s="42">
        <f t="shared" si="4"/>
        <v>0</v>
      </c>
    </row>
    <row r="21" spans="1:19" x14ac:dyDescent="0.25">
      <c r="A21" s="2">
        <v>16</v>
      </c>
      <c r="B21" s="34">
        <f>IF(Recueil!C23="Oui",1,0)</f>
        <v>0</v>
      </c>
      <c r="C21" s="34">
        <f>IF(Recueil!D23="Oui",1,0)</f>
        <v>0</v>
      </c>
      <c r="D21" s="34">
        <f>IF(Recueil!E23="Oui",1,0)</f>
        <v>0</v>
      </c>
      <c r="E21" s="34">
        <f>IF(Recueil!F23="Oui",1,0)</f>
        <v>0</v>
      </c>
      <c r="F21" s="34">
        <f>IF(Recueil!G23="Oui",1,0)</f>
        <v>0</v>
      </c>
      <c r="G21" s="34">
        <f>IF(Recueil!H23="Oui",1,0)</f>
        <v>0</v>
      </c>
      <c r="H21" s="34">
        <f>IF(Recueil!I23="Oui",1,0)</f>
        <v>0</v>
      </c>
      <c r="I21" s="34">
        <f>IF(Recueil!J23="Oui",1,0)</f>
        <v>0</v>
      </c>
      <c r="J21" s="34">
        <f>IF(Recueil!K23="Oui",1,0)</f>
        <v>0</v>
      </c>
      <c r="K21" s="34">
        <f>IF(Recueil!L23="Oui",1,0)</f>
        <v>0</v>
      </c>
      <c r="L21" s="34">
        <f>COUNTA(Recueil!C23:K23)+K21</f>
        <v>0</v>
      </c>
      <c r="M21" s="34">
        <f t="shared" si="5"/>
        <v>0</v>
      </c>
      <c r="N21" s="34"/>
      <c r="O21" s="34">
        <f t="shared" si="0"/>
        <v>0</v>
      </c>
      <c r="P21" s="34">
        <f t="shared" si="1"/>
        <v>0</v>
      </c>
      <c r="Q21" s="34">
        <f t="shared" si="2"/>
        <v>0</v>
      </c>
      <c r="R21" s="34">
        <f t="shared" si="3"/>
        <v>0</v>
      </c>
      <c r="S21" s="42">
        <f t="shared" si="4"/>
        <v>0</v>
      </c>
    </row>
    <row r="22" spans="1:19" x14ac:dyDescent="0.25">
      <c r="A22" s="2">
        <v>17</v>
      </c>
      <c r="B22" s="34">
        <f>IF(Recueil!C24="Oui",1,0)</f>
        <v>0</v>
      </c>
      <c r="C22" s="34">
        <f>IF(Recueil!D24="Oui",1,0)</f>
        <v>0</v>
      </c>
      <c r="D22" s="34">
        <f>IF(Recueil!E24="Oui",1,0)</f>
        <v>0</v>
      </c>
      <c r="E22" s="34">
        <f>IF(Recueil!F24="Oui",1,0)</f>
        <v>0</v>
      </c>
      <c r="F22" s="34">
        <f>IF(Recueil!G24="Oui",1,0)</f>
        <v>0</v>
      </c>
      <c r="G22" s="34">
        <f>IF(Recueil!H24="Oui",1,0)</f>
        <v>0</v>
      </c>
      <c r="H22" s="34">
        <f>IF(Recueil!I24="Oui",1,0)</f>
        <v>0</v>
      </c>
      <c r="I22" s="34">
        <f>IF(Recueil!J24="Oui",1,0)</f>
        <v>0</v>
      </c>
      <c r="J22" s="34">
        <f>IF(Recueil!K24="Oui",1,0)</f>
        <v>0</v>
      </c>
      <c r="K22" s="34">
        <f>IF(Recueil!L24="Oui",1,0)</f>
        <v>0</v>
      </c>
      <c r="L22" s="34">
        <f>COUNTA(Recueil!C24:K24)+K22</f>
        <v>0</v>
      </c>
      <c r="M22" s="34">
        <f t="shared" si="5"/>
        <v>0</v>
      </c>
      <c r="N22" s="34"/>
      <c r="O22" s="34">
        <f t="shared" si="0"/>
        <v>0</v>
      </c>
      <c r="P22" s="34">
        <f t="shared" si="1"/>
        <v>0</v>
      </c>
      <c r="Q22" s="34">
        <f t="shared" si="2"/>
        <v>0</v>
      </c>
      <c r="R22" s="34">
        <f t="shared" si="3"/>
        <v>0</v>
      </c>
      <c r="S22" s="42">
        <f t="shared" si="4"/>
        <v>0</v>
      </c>
    </row>
    <row r="23" spans="1:19" x14ac:dyDescent="0.25">
      <c r="A23" s="2">
        <v>18</v>
      </c>
      <c r="B23" s="34">
        <f>IF(Recueil!C25="Oui",1,0)</f>
        <v>0</v>
      </c>
      <c r="C23" s="34">
        <f>IF(Recueil!D25="Oui",1,0)</f>
        <v>0</v>
      </c>
      <c r="D23" s="34">
        <f>IF(Recueil!E25="Oui",1,0)</f>
        <v>0</v>
      </c>
      <c r="E23" s="34">
        <f>IF(Recueil!F25="Oui",1,0)</f>
        <v>0</v>
      </c>
      <c r="F23" s="34">
        <f>IF(Recueil!G25="Oui",1,0)</f>
        <v>0</v>
      </c>
      <c r="G23" s="34">
        <f>IF(Recueil!H25="Oui",1,0)</f>
        <v>0</v>
      </c>
      <c r="H23" s="34">
        <f>IF(Recueil!I25="Oui",1,0)</f>
        <v>0</v>
      </c>
      <c r="I23" s="34">
        <f>IF(Recueil!J25="Oui",1,0)</f>
        <v>0</v>
      </c>
      <c r="J23" s="34">
        <f>IF(Recueil!K25="Oui",1,0)</f>
        <v>0</v>
      </c>
      <c r="K23" s="34">
        <f>IF(Recueil!L25="Oui",1,0)</f>
        <v>0</v>
      </c>
      <c r="L23" s="34">
        <f>COUNTA(Recueil!C25:K25)+K23</f>
        <v>0</v>
      </c>
      <c r="M23" s="34">
        <f t="shared" si="5"/>
        <v>0</v>
      </c>
      <c r="N23" s="34"/>
      <c r="O23" s="34">
        <f t="shared" si="0"/>
        <v>0</v>
      </c>
      <c r="P23" s="34">
        <f t="shared" si="1"/>
        <v>0</v>
      </c>
      <c r="Q23" s="34">
        <f t="shared" si="2"/>
        <v>0</v>
      </c>
      <c r="R23" s="34">
        <f t="shared" si="3"/>
        <v>0</v>
      </c>
      <c r="S23" s="42">
        <f t="shared" si="4"/>
        <v>0</v>
      </c>
    </row>
    <row r="24" spans="1:19" x14ac:dyDescent="0.25">
      <c r="A24" s="2">
        <v>19</v>
      </c>
      <c r="B24" s="34">
        <f>IF(Recueil!C26="Oui",1,0)</f>
        <v>0</v>
      </c>
      <c r="C24" s="34">
        <f>IF(Recueil!D26="Oui",1,0)</f>
        <v>0</v>
      </c>
      <c r="D24" s="34">
        <f>IF(Recueil!E26="Oui",1,0)</f>
        <v>0</v>
      </c>
      <c r="E24" s="34">
        <f>IF(Recueil!F26="Oui",1,0)</f>
        <v>0</v>
      </c>
      <c r="F24" s="34">
        <f>IF(Recueil!G26="Oui",1,0)</f>
        <v>0</v>
      </c>
      <c r="G24" s="34">
        <f>IF(Recueil!H26="Oui",1,0)</f>
        <v>0</v>
      </c>
      <c r="H24" s="34">
        <f>IF(Recueil!I26="Oui",1,0)</f>
        <v>0</v>
      </c>
      <c r="I24" s="34">
        <f>IF(Recueil!J26="Oui",1,0)</f>
        <v>0</v>
      </c>
      <c r="J24" s="34">
        <f>IF(Recueil!K26="Oui",1,0)</f>
        <v>0</v>
      </c>
      <c r="K24" s="34">
        <f>IF(Recueil!L26="Oui",1,0)</f>
        <v>0</v>
      </c>
      <c r="L24" s="34">
        <f>COUNTA(Recueil!C26:K26)+K24</f>
        <v>0</v>
      </c>
      <c r="M24" s="34">
        <f t="shared" si="5"/>
        <v>0</v>
      </c>
      <c r="N24" s="34"/>
      <c r="O24" s="34">
        <f t="shared" si="0"/>
        <v>0</v>
      </c>
      <c r="P24" s="34">
        <f t="shared" si="1"/>
        <v>0</v>
      </c>
      <c r="Q24" s="34">
        <f t="shared" si="2"/>
        <v>0</v>
      </c>
      <c r="R24" s="34">
        <f t="shared" si="3"/>
        <v>0</v>
      </c>
      <c r="S24" s="42">
        <f t="shared" si="4"/>
        <v>0</v>
      </c>
    </row>
    <row r="25" spans="1:19" x14ac:dyDescent="0.25">
      <c r="A25" s="2">
        <v>20</v>
      </c>
      <c r="B25" s="34">
        <f>IF(Recueil!C27="Oui",1,0)</f>
        <v>0</v>
      </c>
      <c r="C25" s="34">
        <f>IF(Recueil!D27="Oui",1,0)</f>
        <v>0</v>
      </c>
      <c r="D25" s="34">
        <f>IF(Recueil!E27="Oui",1,0)</f>
        <v>0</v>
      </c>
      <c r="E25" s="34">
        <f>IF(Recueil!F27="Oui",1,0)</f>
        <v>0</v>
      </c>
      <c r="F25" s="34">
        <f>IF(Recueil!G27="Oui",1,0)</f>
        <v>0</v>
      </c>
      <c r="G25" s="34">
        <f>IF(Recueil!H27="Oui",1,0)</f>
        <v>0</v>
      </c>
      <c r="H25" s="34">
        <f>IF(Recueil!I27="Oui",1,0)</f>
        <v>0</v>
      </c>
      <c r="I25" s="34">
        <f>IF(Recueil!J27="Oui",1,0)</f>
        <v>0</v>
      </c>
      <c r="J25" s="34">
        <f>IF(Recueil!K27="Oui",1,0)</f>
        <v>0</v>
      </c>
      <c r="K25" s="34">
        <f>IF(Recueil!L27="Oui",1,0)</f>
        <v>0</v>
      </c>
      <c r="L25" s="34">
        <f>COUNTA(Recueil!C27:K27)+K25</f>
        <v>0</v>
      </c>
      <c r="M25" s="34">
        <f t="shared" si="5"/>
        <v>0</v>
      </c>
      <c r="N25" s="34"/>
      <c r="O25" s="34">
        <f t="shared" si="0"/>
        <v>0</v>
      </c>
      <c r="P25" s="34">
        <f t="shared" si="1"/>
        <v>0</v>
      </c>
      <c r="Q25" s="34">
        <f t="shared" si="2"/>
        <v>0</v>
      </c>
      <c r="R25" s="34">
        <f t="shared" si="3"/>
        <v>0</v>
      </c>
      <c r="S25" s="42">
        <f t="shared" si="4"/>
        <v>0</v>
      </c>
    </row>
    <row r="26" spans="1:19" x14ac:dyDescent="0.25">
      <c r="A26" s="2">
        <v>21</v>
      </c>
      <c r="B26" s="34">
        <f>IF(Recueil!C28="Oui",1,0)</f>
        <v>0</v>
      </c>
      <c r="C26" s="34">
        <f>IF(Recueil!D28="Oui",1,0)</f>
        <v>0</v>
      </c>
      <c r="D26" s="34">
        <f>IF(Recueil!E28="Oui",1,0)</f>
        <v>0</v>
      </c>
      <c r="E26" s="34">
        <f>IF(Recueil!F28="Oui",1,0)</f>
        <v>0</v>
      </c>
      <c r="F26" s="34">
        <f>IF(Recueil!G28="Oui",1,0)</f>
        <v>0</v>
      </c>
      <c r="G26" s="34">
        <f>IF(Recueil!H28="Oui",1,0)</f>
        <v>0</v>
      </c>
      <c r="H26" s="34">
        <f>IF(Recueil!I28="Oui",1,0)</f>
        <v>0</v>
      </c>
      <c r="I26" s="34">
        <f>IF(Recueil!J28="Oui",1,0)</f>
        <v>0</v>
      </c>
      <c r="J26" s="34">
        <f>IF(Recueil!K28="Oui",1,0)</f>
        <v>0</v>
      </c>
      <c r="K26" s="34">
        <f>IF(Recueil!L28="Oui",1,0)</f>
        <v>0</v>
      </c>
      <c r="L26" s="34">
        <f>COUNTA(Recueil!C28:K28)+K26</f>
        <v>0</v>
      </c>
      <c r="M26" s="34">
        <f t="shared" si="5"/>
        <v>0</v>
      </c>
      <c r="N26" s="34"/>
      <c r="O26" s="34">
        <f t="shared" si="0"/>
        <v>0</v>
      </c>
      <c r="P26" s="34">
        <f t="shared" si="1"/>
        <v>0</v>
      </c>
      <c r="Q26" s="34">
        <f t="shared" si="2"/>
        <v>0</v>
      </c>
      <c r="R26" s="34">
        <f t="shared" si="3"/>
        <v>0</v>
      </c>
      <c r="S26" s="42">
        <f t="shared" si="4"/>
        <v>0</v>
      </c>
    </row>
    <row r="27" spans="1:19" x14ac:dyDescent="0.25">
      <c r="A27" s="2">
        <v>22</v>
      </c>
      <c r="B27" s="34">
        <f>IF(Recueil!C29="Oui",1,0)</f>
        <v>0</v>
      </c>
      <c r="C27" s="34">
        <f>IF(Recueil!D29="Oui",1,0)</f>
        <v>0</v>
      </c>
      <c r="D27" s="34">
        <f>IF(Recueil!E29="Oui",1,0)</f>
        <v>0</v>
      </c>
      <c r="E27" s="34">
        <f>IF(Recueil!F29="Oui",1,0)</f>
        <v>0</v>
      </c>
      <c r="F27" s="34">
        <f>IF(Recueil!G29="Oui",1,0)</f>
        <v>0</v>
      </c>
      <c r="G27" s="34">
        <f>IF(Recueil!H29="Oui",1,0)</f>
        <v>0</v>
      </c>
      <c r="H27" s="34">
        <f>IF(Recueil!I29="Oui",1,0)</f>
        <v>0</v>
      </c>
      <c r="I27" s="34">
        <f>IF(Recueil!J29="Oui",1,0)</f>
        <v>0</v>
      </c>
      <c r="J27" s="34">
        <f>IF(Recueil!K29="Oui",1,0)</f>
        <v>0</v>
      </c>
      <c r="K27" s="34">
        <f>IF(Recueil!L29="Oui",1,0)</f>
        <v>0</v>
      </c>
      <c r="L27" s="34">
        <f>COUNTA(Recueil!C29:K29)+K27</f>
        <v>0</v>
      </c>
      <c r="M27" s="34">
        <f t="shared" si="5"/>
        <v>0</v>
      </c>
      <c r="N27" s="34"/>
      <c r="O27" s="34">
        <f t="shared" si="0"/>
        <v>0</v>
      </c>
      <c r="P27" s="34">
        <f t="shared" si="1"/>
        <v>0</v>
      </c>
      <c r="Q27" s="34">
        <f t="shared" si="2"/>
        <v>0</v>
      </c>
      <c r="R27" s="34">
        <f t="shared" si="3"/>
        <v>0</v>
      </c>
      <c r="S27" s="42">
        <f t="shared" si="4"/>
        <v>0</v>
      </c>
    </row>
    <row r="28" spans="1:19" x14ac:dyDescent="0.25">
      <c r="A28" s="2">
        <v>23</v>
      </c>
      <c r="B28" s="34">
        <f>IF(Recueil!C30="Oui",1,0)</f>
        <v>0</v>
      </c>
      <c r="C28" s="34">
        <f>IF(Recueil!D30="Oui",1,0)</f>
        <v>0</v>
      </c>
      <c r="D28" s="34">
        <f>IF(Recueil!E30="Oui",1,0)</f>
        <v>0</v>
      </c>
      <c r="E28" s="34">
        <f>IF(Recueil!F30="Oui",1,0)</f>
        <v>0</v>
      </c>
      <c r="F28" s="34">
        <f>IF(Recueil!G30="Oui",1,0)</f>
        <v>0</v>
      </c>
      <c r="G28" s="34">
        <f>IF(Recueil!H30="Oui",1,0)</f>
        <v>0</v>
      </c>
      <c r="H28" s="34">
        <f>IF(Recueil!I30="Oui",1,0)</f>
        <v>0</v>
      </c>
      <c r="I28" s="34">
        <f>IF(Recueil!J30="Oui",1,0)</f>
        <v>0</v>
      </c>
      <c r="J28" s="34">
        <f>IF(Recueil!K30="Oui",1,0)</f>
        <v>0</v>
      </c>
      <c r="K28" s="34">
        <f>IF(Recueil!L30="Oui",1,0)</f>
        <v>0</v>
      </c>
      <c r="L28" s="34">
        <f>COUNTA(Recueil!C30:K30)+K28</f>
        <v>0</v>
      </c>
      <c r="M28" s="34">
        <f t="shared" si="5"/>
        <v>0</v>
      </c>
      <c r="N28" s="34"/>
      <c r="O28" s="34">
        <f t="shared" si="0"/>
        <v>0</v>
      </c>
      <c r="P28" s="34">
        <f t="shared" si="1"/>
        <v>0</v>
      </c>
      <c r="Q28" s="34">
        <f t="shared" si="2"/>
        <v>0</v>
      </c>
      <c r="R28" s="34">
        <f t="shared" si="3"/>
        <v>0</v>
      </c>
      <c r="S28" s="42">
        <f t="shared" si="4"/>
        <v>0</v>
      </c>
    </row>
    <row r="29" spans="1:19" x14ac:dyDescent="0.25">
      <c r="A29" s="2">
        <v>24</v>
      </c>
      <c r="B29" s="34">
        <f>IF(Recueil!C31="Oui",1,0)</f>
        <v>0</v>
      </c>
      <c r="C29" s="34">
        <f>IF(Recueil!D31="Oui",1,0)</f>
        <v>0</v>
      </c>
      <c r="D29" s="34">
        <f>IF(Recueil!E31="Oui",1,0)</f>
        <v>0</v>
      </c>
      <c r="E29" s="34">
        <f>IF(Recueil!F31="Oui",1,0)</f>
        <v>0</v>
      </c>
      <c r="F29" s="34">
        <f>IF(Recueil!G31="Oui",1,0)</f>
        <v>0</v>
      </c>
      <c r="G29" s="34">
        <f>IF(Recueil!H31="Oui",1,0)</f>
        <v>0</v>
      </c>
      <c r="H29" s="34">
        <f>IF(Recueil!I31="Oui",1,0)</f>
        <v>0</v>
      </c>
      <c r="I29" s="34">
        <f>IF(Recueil!J31="Oui",1,0)</f>
        <v>0</v>
      </c>
      <c r="J29" s="34">
        <f>IF(Recueil!K31="Oui",1,0)</f>
        <v>0</v>
      </c>
      <c r="K29" s="34">
        <f>IF(Recueil!L31="Oui",1,0)</f>
        <v>0</v>
      </c>
      <c r="L29" s="34">
        <f>COUNTA(Recueil!C31:K31)+K29</f>
        <v>0</v>
      </c>
      <c r="M29" s="34">
        <f t="shared" si="5"/>
        <v>0</v>
      </c>
      <c r="N29" s="34"/>
      <c r="O29" s="34">
        <f t="shared" si="0"/>
        <v>0</v>
      </c>
      <c r="P29" s="34">
        <f t="shared" si="1"/>
        <v>0</v>
      </c>
      <c r="Q29" s="34">
        <f t="shared" si="2"/>
        <v>0</v>
      </c>
      <c r="R29" s="34">
        <f t="shared" si="3"/>
        <v>0</v>
      </c>
      <c r="S29" s="42">
        <f t="shared" si="4"/>
        <v>0</v>
      </c>
    </row>
    <row r="30" spans="1:19" x14ac:dyDescent="0.25">
      <c r="A30" s="2">
        <v>25</v>
      </c>
      <c r="B30" s="34">
        <f>IF(Recueil!C32="Oui",1,0)</f>
        <v>0</v>
      </c>
      <c r="C30" s="34">
        <f>IF(Recueil!D32="Oui",1,0)</f>
        <v>0</v>
      </c>
      <c r="D30" s="34">
        <f>IF(Recueil!E32="Oui",1,0)</f>
        <v>0</v>
      </c>
      <c r="E30" s="34">
        <f>IF(Recueil!F32="Oui",1,0)</f>
        <v>0</v>
      </c>
      <c r="F30" s="34">
        <f>IF(Recueil!G32="Oui",1,0)</f>
        <v>0</v>
      </c>
      <c r="G30" s="34">
        <f>IF(Recueil!H32="Oui",1,0)</f>
        <v>0</v>
      </c>
      <c r="H30" s="34">
        <f>IF(Recueil!I32="Oui",1,0)</f>
        <v>0</v>
      </c>
      <c r="I30" s="34">
        <f>IF(Recueil!J32="Oui",1,0)</f>
        <v>0</v>
      </c>
      <c r="J30" s="34">
        <f>IF(Recueil!K32="Oui",1,0)</f>
        <v>0</v>
      </c>
      <c r="K30" s="34">
        <f>IF(Recueil!L32="Oui",1,0)</f>
        <v>0</v>
      </c>
      <c r="L30" s="34">
        <f>COUNTA(Recueil!C32:K32)+K30</f>
        <v>0</v>
      </c>
      <c r="M30" s="34">
        <f t="shared" si="5"/>
        <v>0</v>
      </c>
      <c r="N30" s="34"/>
      <c r="O30" s="34">
        <f t="shared" si="0"/>
        <v>0</v>
      </c>
      <c r="P30" s="34">
        <f t="shared" si="1"/>
        <v>0</v>
      </c>
      <c r="Q30" s="34">
        <f t="shared" si="2"/>
        <v>0</v>
      </c>
      <c r="R30" s="34">
        <f t="shared" si="3"/>
        <v>0</v>
      </c>
      <c r="S30" s="42">
        <f t="shared" si="4"/>
        <v>0</v>
      </c>
    </row>
    <row r="31" spans="1:19" x14ac:dyDescent="0.25">
      <c r="A31" s="2">
        <v>26</v>
      </c>
      <c r="B31" s="34">
        <f>IF(Recueil!C33="Oui",1,0)</f>
        <v>0</v>
      </c>
      <c r="C31" s="34">
        <f>IF(Recueil!D33="Oui",1,0)</f>
        <v>0</v>
      </c>
      <c r="D31" s="34">
        <f>IF(Recueil!E33="Oui",1,0)</f>
        <v>0</v>
      </c>
      <c r="E31" s="34">
        <f>IF(Recueil!F33="Oui",1,0)</f>
        <v>0</v>
      </c>
      <c r="F31" s="34">
        <f>IF(Recueil!G33="Oui",1,0)</f>
        <v>0</v>
      </c>
      <c r="G31" s="34">
        <f>IF(Recueil!H33="Oui",1,0)</f>
        <v>0</v>
      </c>
      <c r="H31" s="34">
        <f>IF(Recueil!I33="Oui",1,0)</f>
        <v>0</v>
      </c>
      <c r="I31" s="34">
        <f>IF(Recueil!J33="Oui",1,0)</f>
        <v>0</v>
      </c>
      <c r="J31" s="34">
        <f>IF(Recueil!K33="Oui",1,0)</f>
        <v>0</v>
      </c>
      <c r="K31" s="34">
        <f>IF(Recueil!L33="Oui",1,0)</f>
        <v>0</v>
      </c>
      <c r="L31" s="34">
        <f>COUNTA(Recueil!C33:K33)+K31</f>
        <v>0</v>
      </c>
      <c r="M31" s="34">
        <f t="shared" si="5"/>
        <v>0</v>
      </c>
      <c r="N31" s="34"/>
      <c r="O31" s="34">
        <f t="shared" si="0"/>
        <v>0</v>
      </c>
      <c r="P31" s="34">
        <f t="shared" si="1"/>
        <v>0</v>
      </c>
      <c r="Q31" s="34">
        <f t="shared" si="2"/>
        <v>0</v>
      </c>
      <c r="R31" s="34">
        <f t="shared" si="3"/>
        <v>0</v>
      </c>
      <c r="S31" s="42">
        <f t="shared" si="4"/>
        <v>0</v>
      </c>
    </row>
    <row r="32" spans="1:19" x14ac:dyDescent="0.25">
      <c r="A32" s="2">
        <v>27</v>
      </c>
      <c r="B32" s="34">
        <f>IF(Recueil!C34="Oui",1,0)</f>
        <v>0</v>
      </c>
      <c r="C32" s="34">
        <f>IF(Recueil!D34="Oui",1,0)</f>
        <v>0</v>
      </c>
      <c r="D32" s="34">
        <f>IF(Recueil!E34="Oui",1,0)</f>
        <v>0</v>
      </c>
      <c r="E32" s="34">
        <f>IF(Recueil!F34="Oui",1,0)</f>
        <v>0</v>
      </c>
      <c r="F32" s="34">
        <f>IF(Recueil!G34="Oui",1,0)</f>
        <v>0</v>
      </c>
      <c r="G32" s="34">
        <f>IF(Recueil!H34="Oui",1,0)</f>
        <v>0</v>
      </c>
      <c r="H32" s="34">
        <f>IF(Recueil!I34="Oui",1,0)</f>
        <v>0</v>
      </c>
      <c r="I32" s="34">
        <f>IF(Recueil!J34="Oui",1,0)</f>
        <v>0</v>
      </c>
      <c r="J32" s="34">
        <f>IF(Recueil!K34="Oui",1,0)</f>
        <v>0</v>
      </c>
      <c r="K32" s="34">
        <f>IF(Recueil!L34="Oui",1,0)</f>
        <v>0</v>
      </c>
      <c r="L32" s="34">
        <f>COUNTA(Recueil!C34:K34)+K32</f>
        <v>0</v>
      </c>
      <c r="M32" s="34">
        <f t="shared" si="5"/>
        <v>0</v>
      </c>
      <c r="N32" s="34"/>
      <c r="O32" s="34">
        <f t="shared" si="0"/>
        <v>0</v>
      </c>
      <c r="P32" s="34">
        <f t="shared" si="1"/>
        <v>0</v>
      </c>
      <c r="Q32" s="34">
        <f t="shared" si="2"/>
        <v>0</v>
      </c>
      <c r="R32" s="34">
        <f t="shared" si="3"/>
        <v>0</v>
      </c>
      <c r="S32" s="42">
        <f t="shared" si="4"/>
        <v>0</v>
      </c>
    </row>
    <row r="33" spans="1:19" x14ac:dyDescent="0.25">
      <c r="A33" s="2">
        <v>28</v>
      </c>
      <c r="B33" s="34">
        <f>IF(Recueil!C35="Oui",1,0)</f>
        <v>0</v>
      </c>
      <c r="C33" s="34">
        <f>IF(Recueil!D35="Oui",1,0)</f>
        <v>0</v>
      </c>
      <c r="D33" s="34">
        <f>IF(Recueil!E35="Oui",1,0)</f>
        <v>0</v>
      </c>
      <c r="E33" s="34">
        <f>IF(Recueil!F35="Oui",1,0)</f>
        <v>0</v>
      </c>
      <c r="F33" s="34">
        <f>IF(Recueil!G35="Oui",1,0)</f>
        <v>0</v>
      </c>
      <c r="G33" s="34">
        <f>IF(Recueil!H35="Oui",1,0)</f>
        <v>0</v>
      </c>
      <c r="H33" s="34">
        <f>IF(Recueil!I35="Oui",1,0)</f>
        <v>0</v>
      </c>
      <c r="I33" s="34">
        <f>IF(Recueil!J35="Oui",1,0)</f>
        <v>0</v>
      </c>
      <c r="J33" s="34">
        <f>IF(Recueil!K35="Oui",1,0)</f>
        <v>0</v>
      </c>
      <c r="K33" s="34">
        <f>IF(Recueil!L35="Oui",1,0)</f>
        <v>0</v>
      </c>
      <c r="L33" s="34">
        <f>COUNTA(Recueil!C35:K35)+K33</f>
        <v>0</v>
      </c>
      <c r="M33" s="34">
        <f t="shared" si="5"/>
        <v>0</v>
      </c>
      <c r="N33" s="34"/>
      <c r="O33" s="34">
        <f t="shared" si="0"/>
        <v>0</v>
      </c>
      <c r="P33" s="34">
        <f t="shared" si="1"/>
        <v>0</v>
      </c>
      <c r="Q33" s="34">
        <f t="shared" si="2"/>
        <v>0</v>
      </c>
      <c r="R33" s="34">
        <f t="shared" si="3"/>
        <v>0</v>
      </c>
      <c r="S33" s="42">
        <f t="shared" si="4"/>
        <v>0</v>
      </c>
    </row>
    <row r="34" spans="1:19" x14ac:dyDescent="0.25">
      <c r="A34" s="2">
        <v>29</v>
      </c>
      <c r="B34" s="34">
        <f>IF(Recueil!C36="Oui",1,0)</f>
        <v>0</v>
      </c>
      <c r="C34" s="34">
        <f>IF(Recueil!D36="Oui",1,0)</f>
        <v>0</v>
      </c>
      <c r="D34" s="34">
        <f>IF(Recueil!E36="Oui",1,0)</f>
        <v>0</v>
      </c>
      <c r="E34" s="34">
        <f>IF(Recueil!F36="Oui",1,0)</f>
        <v>0</v>
      </c>
      <c r="F34" s="34">
        <f>IF(Recueil!G36="Oui",1,0)</f>
        <v>0</v>
      </c>
      <c r="G34" s="34">
        <f>IF(Recueil!H36="Oui",1,0)</f>
        <v>0</v>
      </c>
      <c r="H34" s="34">
        <f>IF(Recueil!I36="Oui",1,0)</f>
        <v>0</v>
      </c>
      <c r="I34" s="34">
        <f>IF(Recueil!J36="Oui",1,0)</f>
        <v>0</v>
      </c>
      <c r="J34" s="34">
        <f>IF(Recueil!K36="Oui",1,0)</f>
        <v>0</v>
      </c>
      <c r="K34" s="34">
        <f>IF(Recueil!L36="Oui",1,0)</f>
        <v>0</v>
      </c>
      <c r="L34" s="34">
        <f>COUNTA(Recueil!C36:K36)+K34</f>
        <v>0</v>
      </c>
      <c r="M34" s="34">
        <f t="shared" si="5"/>
        <v>0</v>
      </c>
      <c r="N34" s="34"/>
      <c r="O34" s="34">
        <f t="shared" si="0"/>
        <v>0</v>
      </c>
      <c r="P34" s="34">
        <f t="shared" si="1"/>
        <v>0</v>
      </c>
      <c r="Q34" s="34">
        <f t="shared" si="2"/>
        <v>0</v>
      </c>
      <c r="R34" s="34">
        <f t="shared" si="3"/>
        <v>0</v>
      </c>
      <c r="S34" s="42">
        <f t="shared" si="4"/>
        <v>0</v>
      </c>
    </row>
    <row r="35" spans="1:19" x14ac:dyDescent="0.25">
      <c r="A35" s="2">
        <v>30</v>
      </c>
      <c r="B35" s="34">
        <f>IF(Recueil!C37="Oui",1,0)</f>
        <v>0</v>
      </c>
      <c r="C35" s="34">
        <f>IF(Recueil!D37="Oui",1,0)</f>
        <v>0</v>
      </c>
      <c r="D35" s="34">
        <f>IF(Recueil!E37="Oui",1,0)</f>
        <v>0</v>
      </c>
      <c r="E35" s="34">
        <f>IF(Recueil!F37="Oui",1,0)</f>
        <v>0</v>
      </c>
      <c r="F35" s="34">
        <f>IF(Recueil!G37="Oui",1,0)</f>
        <v>0</v>
      </c>
      <c r="G35" s="34">
        <f>IF(Recueil!H37="Oui",1,0)</f>
        <v>0</v>
      </c>
      <c r="H35" s="34">
        <f>IF(Recueil!I37="Oui",1,0)</f>
        <v>0</v>
      </c>
      <c r="I35" s="34">
        <f>IF(Recueil!J37="Oui",1,0)</f>
        <v>0</v>
      </c>
      <c r="J35" s="34">
        <f>IF(Recueil!K37="Oui",1,0)</f>
        <v>0</v>
      </c>
      <c r="K35" s="34">
        <f>IF(Recueil!L37="Oui",1,0)</f>
        <v>0</v>
      </c>
      <c r="L35" s="34">
        <f>COUNTA(Recueil!C37:K37)+K35</f>
        <v>0</v>
      </c>
      <c r="M35" s="34">
        <f t="shared" si="5"/>
        <v>0</v>
      </c>
      <c r="N35" s="34"/>
      <c r="O35" s="34">
        <f t="shared" si="0"/>
        <v>0</v>
      </c>
      <c r="P35" s="34">
        <f t="shared" si="1"/>
        <v>0</v>
      </c>
      <c r="Q35" s="34">
        <f t="shared" si="2"/>
        <v>0</v>
      </c>
      <c r="R35" s="34">
        <f t="shared" si="3"/>
        <v>0</v>
      </c>
      <c r="S35" s="42">
        <f t="shared" si="4"/>
        <v>0</v>
      </c>
    </row>
    <row r="36" spans="1:19" x14ac:dyDescent="0.25">
      <c r="A36" s="39" t="s">
        <v>58</v>
      </c>
      <c r="B36" s="34">
        <f>+SUM(B6:B35)</f>
        <v>0</v>
      </c>
      <c r="C36" s="34">
        <f t="shared" ref="C36:S36" si="6">+SUM(C6:C35)</f>
        <v>0</v>
      </c>
      <c r="D36" s="34">
        <f t="shared" si="6"/>
        <v>0</v>
      </c>
      <c r="E36" s="34">
        <f t="shared" si="6"/>
        <v>0</v>
      </c>
      <c r="F36" s="34">
        <f t="shared" si="6"/>
        <v>0</v>
      </c>
      <c r="G36" s="34">
        <f t="shared" si="6"/>
        <v>0</v>
      </c>
      <c r="H36" s="34">
        <f t="shared" si="6"/>
        <v>0</v>
      </c>
      <c r="I36" s="34">
        <f t="shared" si="6"/>
        <v>0</v>
      </c>
      <c r="J36" s="34">
        <f t="shared" si="6"/>
        <v>0</v>
      </c>
      <c r="K36" s="34">
        <f t="shared" si="6"/>
        <v>0</v>
      </c>
      <c r="L36" s="34"/>
      <c r="M36" s="34">
        <f>+SUM(M6:M35)</f>
        <v>0</v>
      </c>
      <c r="N36" s="34"/>
      <c r="O36" s="34">
        <f t="shared" si="6"/>
        <v>0</v>
      </c>
      <c r="P36" s="34">
        <f t="shared" si="6"/>
        <v>0</v>
      </c>
      <c r="Q36" s="34">
        <f t="shared" si="6"/>
        <v>0</v>
      </c>
      <c r="R36" s="34">
        <f t="shared" si="6"/>
        <v>0</v>
      </c>
      <c r="S36" s="42">
        <f t="shared" si="6"/>
        <v>0</v>
      </c>
    </row>
    <row r="37" spans="1:19" x14ac:dyDescent="0.25">
      <c r="A37" s="39"/>
      <c r="B37" s="40" t="e">
        <f>B36/SUM($B$36:$K$36)</f>
        <v>#DIV/0!</v>
      </c>
      <c r="C37" s="40" t="e">
        <f t="shared" ref="C37:K37" si="7">C36/SUM($B$36:$K$36)</f>
        <v>#DIV/0!</v>
      </c>
      <c r="D37" s="40" t="e">
        <f t="shared" si="7"/>
        <v>#DIV/0!</v>
      </c>
      <c r="E37" s="40" t="e">
        <f t="shared" si="7"/>
        <v>#DIV/0!</v>
      </c>
      <c r="F37" s="40" t="e">
        <f t="shared" si="7"/>
        <v>#DIV/0!</v>
      </c>
      <c r="G37" s="40" t="e">
        <f t="shared" si="7"/>
        <v>#DIV/0!</v>
      </c>
      <c r="H37" s="40" t="e">
        <f t="shared" si="7"/>
        <v>#DIV/0!</v>
      </c>
      <c r="I37" s="40" t="e">
        <f t="shared" si="7"/>
        <v>#DIV/0!</v>
      </c>
      <c r="J37" s="40" t="e">
        <f t="shared" si="7"/>
        <v>#DIV/0!</v>
      </c>
      <c r="K37" s="40" t="e">
        <f t="shared" si="7"/>
        <v>#DIV/0!</v>
      </c>
      <c r="L37" s="142"/>
      <c r="M37" s="142"/>
      <c r="N37" s="34"/>
      <c r="O37" s="40" t="e">
        <f>O36/SUM($O$36:$S$36)</f>
        <v>#DIV/0!</v>
      </c>
      <c r="P37" s="40" t="e">
        <f t="shared" ref="P37:S37" si="8">P36/SUM($O$36:$S$36)</f>
        <v>#DIV/0!</v>
      </c>
      <c r="Q37" s="40" t="e">
        <f t="shared" si="8"/>
        <v>#DIV/0!</v>
      </c>
      <c r="R37" s="40" t="e">
        <f t="shared" si="8"/>
        <v>#DIV/0!</v>
      </c>
      <c r="S37" s="41" t="e">
        <f t="shared" si="8"/>
        <v>#DIV/0!</v>
      </c>
    </row>
    <row r="38" spans="1:19" ht="15.75" thickBot="1" x14ac:dyDescent="0.3"/>
    <row r="39" spans="1:19" x14ac:dyDescent="0.25">
      <c r="A39" s="47"/>
      <c r="B39" s="122" t="s">
        <v>15</v>
      </c>
    </row>
    <row r="40" spans="1:19" x14ac:dyDescent="0.25">
      <c r="A40" s="39"/>
      <c r="B40" s="123"/>
    </row>
    <row r="41" spans="1:19" ht="15.75" thickBot="1" x14ac:dyDescent="0.3">
      <c r="A41" s="39"/>
      <c r="B41" s="141"/>
    </row>
    <row r="42" spans="1:19" x14ac:dyDescent="0.25">
      <c r="A42" s="4">
        <v>1</v>
      </c>
      <c r="B42" s="42">
        <f>Recueil!M8</f>
        <v>0</v>
      </c>
      <c r="D42" s="49" t="s">
        <v>9</v>
      </c>
      <c r="E42" s="49" t="s">
        <v>6</v>
      </c>
      <c r="F42" s="49">
        <f>COUNTIF($B$42:$B$71,D42)</f>
        <v>0</v>
      </c>
    </row>
    <row r="43" spans="1:19" x14ac:dyDescent="0.25">
      <c r="A43" s="2">
        <v>2</v>
      </c>
      <c r="B43" s="42">
        <f>Recueil!M9</f>
        <v>0</v>
      </c>
      <c r="D43" s="49" t="s">
        <v>10</v>
      </c>
      <c r="E43" s="49" t="s">
        <v>67</v>
      </c>
      <c r="F43" s="49">
        <f t="shared" ref="F43:F44" si="9">COUNTIF($B$42:$B$71,D43)</f>
        <v>0</v>
      </c>
    </row>
    <row r="44" spans="1:19" x14ac:dyDescent="0.25">
      <c r="A44" s="2">
        <v>3</v>
      </c>
      <c r="B44" s="42">
        <f>Recueil!M10</f>
        <v>0</v>
      </c>
      <c r="D44" s="49" t="s">
        <v>11</v>
      </c>
      <c r="E44" s="49" t="s">
        <v>68</v>
      </c>
      <c r="F44" s="49">
        <f t="shared" si="9"/>
        <v>0</v>
      </c>
    </row>
    <row r="45" spans="1:19" x14ac:dyDescent="0.25">
      <c r="A45" s="2">
        <v>4</v>
      </c>
      <c r="B45" s="42">
        <f>Recueil!M11</f>
        <v>0</v>
      </c>
    </row>
    <row r="46" spans="1:19" x14ac:dyDescent="0.25">
      <c r="A46" s="2">
        <v>5</v>
      </c>
      <c r="B46" s="42">
        <f>Recueil!M12</f>
        <v>0</v>
      </c>
    </row>
    <row r="47" spans="1:19" x14ac:dyDescent="0.25">
      <c r="A47" s="2">
        <v>6</v>
      </c>
      <c r="B47" s="42">
        <f>Recueil!M13</f>
        <v>0</v>
      </c>
    </row>
    <row r="48" spans="1:19" x14ac:dyDescent="0.25">
      <c r="A48" s="2">
        <v>7</v>
      </c>
      <c r="B48" s="42">
        <f>Recueil!M14</f>
        <v>0</v>
      </c>
    </row>
    <row r="49" spans="1:2" x14ac:dyDescent="0.25">
      <c r="A49" s="2">
        <v>8</v>
      </c>
      <c r="B49" s="42">
        <f>Recueil!M15</f>
        <v>0</v>
      </c>
    </row>
    <row r="50" spans="1:2" x14ac:dyDescent="0.25">
      <c r="A50" s="2">
        <v>9</v>
      </c>
      <c r="B50" s="42">
        <f>Recueil!M16</f>
        <v>0</v>
      </c>
    </row>
    <row r="51" spans="1:2" x14ac:dyDescent="0.25">
      <c r="A51" s="2">
        <v>10</v>
      </c>
      <c r="B51" s="42">
        <f>Recueil!M17</f>
        <v>0</v>
      </c>
    </row>
    <row r="52" spans="1:2" x14ac:dyDescent="0.25">
      <c r="A52" s="2">
        <v>11</v>
      </c>
      <c r="B52" s="42">
        <f>Recueil!M18</f>
        <v>0</v>
      </c>
    </row>
    <row r="53" spans="1:2" x14ac:dyDescent="0.25">
      <c r="A53" s="2">
        <v>12</v>
      </c>
      <c r="B53" s="42">
        <f>Recueil!M19</f>
        <v>0</v>
      </c>
    </row>
    <row r="54" spans="1:2" x14ac:dyDescent="0.25">
      <c r="A54" s="2">
        <v>13</v>
      </c>
      <c r="B54" s="42">
        <f>Recueil!M20</f>
        <v>0</v>
      </c>
    </row>
    <row r="55" spans="1:2" x14ac:dyDescent="0.25">
      <c r="A55" s="2">
        <v>14</v>
      </c>
      <c r="B55" s="42">
        <f>Recueil!M21</f>
        <v>0</v>
      </c>
    </row>
    <row r="56" spans="1:2" x14ac:dyDescent="0.25">
      <c r="A56" s="2">
        <v>15</v>
      </c>
      <c r="B56" s="42">
        <f>Recueil!M22</f>
        <v>0</v>
      </c>
    </row>
    <row r="57" spans="1:2" x14ac:dyDescent="0.25">
      <c r="A57" s="2">
        <v>16</v>
      </c>
      <c r="B57" s="42">
        <f>Recueil!M23</f>
        <v>0</v>
      </c>
    </row>
    <row r="58" spans="1:2" x14ac:dyDescent="0.25">
      <c r="A58" s="2">
        <v>17</v>
      </c>
      <c r="B58" s="42">
        <f>Recueil!M24</f>
        <v>0</v>
      </c>
    </row>
    <row r="59" spans="1:2" x14ac:dyDescent="0.25">
      <c r="A59" s="2">
        <v>18</v>
      </c>
      <c r="B59" s="42">
        <f>Recueil!M25</f>
        <v>0</v>
      </c>
    </row>
    <row r="60" spans="1:2" x14ac:dyDescent="0.25">
      <c r="A60" s="2">
        <v>19</v>
      </c>
      <c r="B60" s="42">
        <f>Recueil!M26</f>
        <v>0</v>
      </c>
    </row>
    <row r="61" spans="1:2" x14ac:dyDescent="0.25">
      <c r="A61" s="2">
        <v>20</v>
      </c>
      <c r="B61" s="42">
        <f>Recueil!M27</f>
        <v>0</v>
      </c>
    </row>
    <row r="62" spans="1:2" x14ac:dyDescent="0.25">
      <c r="A62" s="2">
        <v>21</v>
      </c>
      <c r="B62" s="42">
        <f>Recueil!M28</f>
        <v>0</v>
      </c>
    </row>
    <row r="63" spans="1:2" x14ac:dyDescent="0.25">
      <c r="A63" s="2">
        <v>22</v>
      </c>
      <c r="B63" s="42">
        <f>Recueil!M29</f>
        <v>0</v>
      </c>
    </row>
    <row r="64" spans="1:2" x14ac:dyDescent="0.25">
      <c r="A64" s="2">
        <v>23</v>
      </c>
      <c r="B64" s="42">
        <f>Recueil!M30</f>
        <v>0</v>
      </c>
    </row>
    <row r="65" spans="1:7" x14ac:dyDescent="0.25">
      <c r="A65" s="2">
        <v>24</v>
      </c>
      <c r="B65" s="42">
        <f>Recueil!M31</f>
        <v>0</v>
      </c>
    </row>
    <row r="66" spans="1:7" x14ac:dyDescent="0.25">
      <c r="A66" s="2">
        <v>25</v>
      </c>
      <c r="B66" s="42">
        <f>Recueil!M32</f>
        <v>0</v>
      </c>
    </row>
    <row r="67" spans="1:7" x14ac:dyDescent="0.25">
      <c r="A67" s="2">
        <v>26</v>
      </c>
      <c r="B67" s="42">
        <f>Recueil!M33</f>
        <v>0</v>
      </c>
    </row>
    <row r="68" spans="1:7" x14ac:dyDescent="0.25">
      <c r="A68" s="2">
        <v>27</v>
      </c>
      <c r="B68" s="42">
        <f>Recueil!M34</f>
        <v>0</v>
      </c>
    </row>
    <row r="69" spans="1:7" x14ac:dyDescent="0.25">
      <c r="A69" s="2">
        <v>28</v>
      </c>
      <c r="B69" s="42">
        <f>Recueil!M35</f>
        <v>0</v>
      </c>
    </row>
    <row r="70" spans="1:7" x14ac:dyDescent="0.25">
      <c r="A70" s="2">
        <v>29</v>
      </c>
      <c r="B70" s="42">
        <f>Recueil!M36</f>
        <v>0</v>
      </c>
    </row>
    <row r="71" spans="1:7" ht="15.75" thickBot="1" x14ac:dyDescent="0.3">
      <c r="A71" s="3">
        <v>30</v>
      </c>
      <c r="B71" s="48">
        <f>Recueil!M37</f>
        <v>0</v>
      </c>
    </row>
    <row r="74" spans="1:7" ht="15.75" thickBot="1" x14ac:dyDescent="0.3"/>
    <row r="75" spans="1:7" x14ac:dyDescent="0.25">
      <c r="B75" s="104" t="s">
        <v>18</v>
      </c>
      <c r="C75" s="105"/>
      <c r="D75" s="106"/>
      <c r="E75" s="104" t="s">
        <v>69</v>
      </c>
      <c r="F75" s="105"/>
      <c r="G75" s="106"/>
    </row>
    <row r="76" spans="1:7" x14ac:dyDescent="0.25">
      <c r="B76" s="107"/>
      <c r="C76" s="108"/>
      <c r="D76" s="109"/>
      <c r="E76" s="107"/>
      <c r="F76" s="108"/>
      <c r="G76" s="109"/>
    </row>
    <row r="77" spans="1:7" ht="45.75" thickBot="1" x14ac:dyDescent="0.3">
      <c r="B77" s="19" t="s">
        <v>12</v>
      </c>
      <c r="C77" s="10" t="s">
        <v>13</v>
      </c>
      <c r="D77" s="20" t="s">
        <v>70</v>
      </c>
      <c r="E77" s="19" t="s">
        <v>12</v>
      </c>
      <c r="F77" s="10" t="s">
        <v>13</v>
      </c>
      <c r="G77" s="20" t="s">
        <v>14</v>
      </c>
    </row>
    <row r="78" spans="1:7" x14ac:dyDescent="0.25">
      <c r="A78" s="36">
        <v>1</v>
      </c>
      <c r="B78" s="39">
        <f>IF(Recueil!N8="",0,1)</f>
        <v>0</v>
      </c>
      <c r="C78" s="34">
        <f>IF(Recueil!O8="",0,1)</f>
        <v>0</v>
      </c>
      <c r="D78" s="34">
        <f>IF(Recueil!P8="",0,1)</f>
        <v>0</v>
      </c>
      <c r="E78" s="40" t="str">
        <f>IFERROR((B78/(SUM($B78:$D78))),"")</f>
        <v/>
      </c>
      <c r="F78" s="40" t="str">
        <f t="shared" ref="F78:G93" si="10">IFERROR((C78/(SUM($B78:$D78))),"")</f>
        <v/>
      </c>
      <c r="G78" s="41" t="str">
        <f t="shared" si="10"/>
        <v/>
      </c>
    </row>
    <row r="79" spans="1:7" x14ac:dyDescent="0.25">
      <c r="A79" s="37">
        <v>2</v>
      </c>
      <c r="B79" s="39">
        <f>IF(Recueil!N9="",0,1)</f>
        <v>0</v>
      </c>
      <c r="C79" s="34">
        <f>IF(Recueil!O9="",0,1)</f>
        <v>0</v>
      </c>
      <c r="D79" s="34">
        <f>IF(Recueil!P9="",0,1)</f>
        <v>0</v>
      </c>
      <c r="E79" s="40" t="str">
        <f t="shared" ref="E79:E107" si="11">IFERROR((B79/(SUM($B79:$D79))),"")</f>
        <v/>
      </c>
      <c r="F79" s="40" t="str">
        <f t="shared" si="10"/>
        <v/>
      </c>
      <c r="G79" s="41" t="str">
        <f t="shared" si="10"/>
        <v/>
      </c>
    </row>
    <row r="80" spans="1:7" x14ac:dyDescent="0.25">
      <c r="A80" s="37">
        <v>3</v>
      </c>
      <c r="B80" s="39">
        <f>IF(Recueil!N10="",0,1)</f>
        <v>0</v>
      </c>
      <c r="C80" s="34">
        <f>IF(Recueil!O10="",0,1)</f>
        <v>0</v>
      </c>
      <c r="D80" s="34">
        <f>IF(Recueil!P10="",0,1)</f>
        <v>0</v>
      </c>
      <c r="E80" s="40" t="str">
        <f t="shared" si="11"/>
        <v/>
      </c>
      <c r="F80" s="40" t="str">
        <f t="shared" si="10"/>
        <v/>
      </c>
      <c r="G80" s="41" t="str">
        <f t="shared" si="10"/>
        <v/>
      </c>
    </row>
    <row r="81" spans="1:7" x14ac:dyDescent="0.25">
      <c r="A81" s="37">
        <v>4</v>
      </c>
      <c r="B81" s="39">
        <f>IF(Recueil!N11="",0,1)</f>
        <v>0</v>
      </c>
      <c r="C81" s="34">
        <f>IF(Recueil!O11="",0,1)</f>
        <v>0</v>
      </c>
      <c r="D81" s="34">
        <f>IF(Recueil!P11="",0,1)</f>
        <v>0</v>
      </c>
      <c r="E81" s="40" t="str">
        <f t="shared" si="11"/>
        <v/>
      </c>
      <c r="F81" s="40" t="str">
        <f t="shared" si="10"/>
        <v/>
      </c>
      <c r="G81" s="41" t="str">
        <f t="shared" si="10"/>
        <v/>
      </c>
    </row>
    <row r="82" spans="1:7" x14ac:dyDescent="0.25">
      <c r="A82" s="37">
        <v>5</v>
      </c>
      <c r="B82" s="39">
        <f>IF(Recueil!N12="",0,1)</f>
        <v>0</v>
      </c>
      <c r="C82" s="34">
        <f>IF(Recueil!O12="",0,1)</f>
        <v>0</v>
      </c>
      <c r="D82" s="34">
        <f>IF(Recueil!P12="",0,1)</f>
        <v>0</v>
      </c>
      <c r="E82" s="40" t="str">
        <f t="shared" si="11"/>
        <v/>
      </c>
      <c r="F82" s="40" t="str">
        <f t="shared" si="10"/>
        <v/>
      </c>
      <c r="G82" s="41" t="str">
        <f t="shared" si="10"/>
        <v/>
      </c>
    </row>
    <row r="83" spans="1:7" x14ac:dyDescent="0.25">
      <c r="A83" s="37">
        <v>6</v>
      </c>
      <c r="B83" s="39">
        <f>IF(Recueil!N13="",0,1)</f>
        <v>0</v>
      </c>
      <c r="C83" s="34">
        <f>IF(Recueil!O13="",0,1)</f>
        <v>0</v>
      </c>
      <c r="D83" s="34">
        <f>IF(Recueil!P13="",0,1)</f>
        <v>0</v>
      </c>
      <c r="E83" s="40" t="str">
        <f t="shared" si="11"/>
        <v/>
      </c>
      <c r="F83" s="40" t="str">
        <f t="shared" si="10"/>
        <v/>
      </c>
      <c r="G83" s="41" t="str">
        <f t="shared" si="10"/>
        <v/>
      </c>
    </row>
    <row r="84" spans="1:7" x14ac:dyDescent="0.25">
      <c r="A84" s="37">
        <v>7</v>
      </c>
      <c r="B84" s="39">
        <f>IF(Recueil!N14="",0,1)</f>
        <v>0</v>
      </c>
      <c r="C84" s="34">
        <f>IF(Recueil!O14="",0,1)</f>
        <v>0</v>
      </c>
      <c r="D84" s="34">
        <f>IF(Recueil!P14="",0,1)</f>
        <v>0</v>
      </c>
      <c r="E84" s="40" t="str">
        <f t="shared" si="11"/>
        <v/>
      </c>
      <c r="F84" s="40" t="str">
        <f t="shared" si="10"/>
        <v/>
      </c>
      <c r="G84" s="41" t="str">
        <f t="shared" si="10"/>
        <v/>
      </c>
    </row>
    <row r="85" spans="1:7" x14ac:dyDescent="0.25">
      <c r="A85" s="37">
        <v>8</v>
      </c>
      <c r="B85" s="39">
        <f>IF(Recueil!N15="",0,1)</f>
        <v>0</v>
      </c>
      <c r="C85" s="34">
        <f>IF(Recueil!O15="",0,1)</f>
        <v>0</v>
      </c>
      <c r="D85" s="34">
        <f>IF(Recueil!P15="",0,1)</f>
        <v>0</v>
      </c>
      <c r="E85" s="40" t="str">
        <f t="shared" si="11"/>
        <v/>
      </c>
      <c r="F85" s="40" t="str">
        <f t="shared" si="10"/>
        <v/>
      </c>
      <c r="G85" s="41" t="str">
        <f t="shared" si="10"/>
        <v/>
      </c>
    </row>
    <row r="86" spans="1:7" x14ac:dyDescent="0.25">
      <c r="A86" s="37">
        <v>9</v>
      </c>
      <c r="B86" s="39">
        <f>IF(Recueil!N16="",0,1)</f>
        <v>0</v>
      </c>
      <c r="C86" s="34">
        <f>IF(Recueil!O16="",0,1)</f>
        <v>0</v>
      </c>
      <c r="D86" s="34">
        <f>IF(Recueil!P16="",0,1)</f>
        <v>0</v>
      </c>
      <c r="E86" s="40" t="str">
        <f t="shared" si="11"/>
        <v/>
      </c>
      <c r="F86" s="40" t="str">
        <f t="shared" si="10"/>
        <v/>
      </c>
      <c r="G86" s="41" t="str">
        <f t="shared" si="10"/>
        <v/>
      </c>
    </row>
    <row r="87" spans="1:7" x14ac:dyDescent="0.25">
      <c r="A87" s="37">
        <v>10</v>
      </c>
      <c r="B87" s="39">
        <f>IF(Recueil!N17="",0,1)</f>
        <v>0</v>
      </c>
      <c r="C87" s="34">
        <f>IF(Recueil!O17="",0,1)</f>
        <v>0</v>
      </c>
      <c r="D87" s="34">
        <f>IF(Recueil!P17="",0,1)</f>
        <v>0</v>
      </c>
      <c r="E87" s="40" t="str">
        <f t="shared" si="11"/>
        <v/>
      </c>
      <c r="F87" s="40" t="str">
        <f t="shared" si="10"/>
        <v/>
      </c>
      <c r="G87" s="41" t="str">
        <f t="shared" si="10"/>
        <v/>
      </c>
    </row>
    <row r="88" spans="1:7" x14ac:dyDescent="0.25">
      <c r="A88" s="37">
        <v>11</v>
      </c>
      <c r="B88" s="39">
        <f>IF(Recueil!N18="",0,1)</f>
        <v>0</v>
      </c>
      <c r="C88" s="34">
        <f>IF(Recueil!O18="",0,1)</f>
        <v>0</v>
      </c>
      <c r="D88" s="34">
        <f>IF(Recueil!P18="",0,1)</f>
        <v>0</v>
      </c>
      <c r="E88" s="40" t="str">
        <f t="shared" si="11"/>
        <v/>
      </c>
      <c r="F88" s="40" t="str">
        <f t="shared" si="10"/>
        <v/>
      </c>
      <c r="G88" s="41" t="str">
        <f t="shared" si="10"/>
        <v/>
      </c>
    </row>
    <row r="89" spans="1:7" x14ac:dyDescent="0.25">
      <c r="A89" s="37">
        <v>12</v>
      </c>
      <c r="B89" s="39">
        <f>IF(Recueil!N19="",0,1)</f>
        <v>0</v>
      </c>
      <c r="C89" s="34">
        <f>IF(Recueil!O19="",0,1)</f>
        <v>0</v>
      </c>
      <c r="D89" s="34">
        <f>IF(Recueil!P19="",0,1)</f>
        <v>0</v>
      </c>
      <c r="E89" s="40" t="str">
        <f t="shared" si="11"/>
        <v/>
      </c>
      <c r="F89" s="40" t="str">
        <f t="shared" si="10"/>
        <v/>
      </c>
      <c r="G89" s="41" t="str">
        <f t="shared" si="10"/>
        <v/>
      </c>
    </row>
    <row r="90" spans="1:7" x14ac:dyDescent="0.25">
      <c r="A90" s="37">
        <v>13</v>
      </c>
      <c r="B90" s="39">
        <f>IF(Recueil!N20="",0,1)</f>
        <v>0</v>
      </c>
      <c r="C90" s="34">
        <f>IF(Recueil!O20="",0,1)</f>
        <v>0</v>
      </c>
      <c r="D90" s="34">
        <f>IF(Recueil!P20="",0,1)</f>
        <v>0</v>
      </c>
      <c r="E90" s="40" t="str">
        <f t="shared" si="11"/>
        <v/>
      </c>
      <c r="F90" s="40" t="str">
        <f t="shared" si="10"/>
        <v/>
      </c>
      <c r="G90" s="41" t="str">
        <f t="shared" si="10"/>
        <v/>
      </c>
    </row>
    <row r="91" spans="1:7" x14ac:dyDescent="0.25">
      <c r="A91" s="37">
        <v>14</v>
      </c>
      <c r="B91" s="39">
        <f>IF(Recueil!N21="",0,1)</f>
        <v>0</v>
      </c>
      <c r="C91" s="34">
        <f>IF(Recueil!O21="",0,1)</f>
        <v>0</v>
      </c>
      <c r="D91" s="34">
        <f>IF(Recueil!P21="",0,1)</f>
        <v>0</v>
      </c>
      <c r="E91" s="40" t="str">
        <f t="shared" si="11"/>
        <v/>
      </c>
      <c r="F91" s="40" t="str">
        <f t="shared" si="10"/>
        <v/>
      </c>
      <c r="G91" s="41" t="str">
        <f t="shared" si="10"/>
        <v/>
      </c>
    </row>
    <row r="92" spans="1:7" x14ac:dyDescent="0.25">
      <c r="A92" s="37">
        <v>15</v>
      </c>
      <c r="B92" s="39">
        <f>IF(Recueil!N22="",0,1)</f>
        <v>0</v>
      </c>
      <c r="C92" s="34">
        <f>IF(Recueil!O22="",0,1)</f>
        <v>0</v>
      </c>
      <c r="D92" s="34">
        <f>IF(Recueil!P22="",0,1)</f>
        <v>0</v>
      </c>
      <c r="E92" s="40" t="str">
        <f t="shared" si="11"/>
        <v/>
      </c>
      <c r="F92" s="40" t="str">
        <f t="shared" si="10"/>
        <v/>
      </c>
      <c r="G92" s="41" t="str">
        <f t="shared" si="10"/>
        <v/>
      </c>
    </row>
    <row r="93" spans="1:7" x14ac:dyDescent="0.25">
      <c r="A93" s="37">
        <v>16</v>
      </c>
      <c r="B93" s="39">
        <f>IF(Recueil!N23="",0,1)</f>
        <v>0</v>
      </c>
      <c r="C93" s="34">
        <f>IF(Recueil!O23="",0,1)</f>
        <v>0</v>
      </c>
      <c r="D93" s="34">
        <f>IF(Recueil!P23="",0,1)</f>
        <v>0</v>
      </c>
      <c r="E93" s="40" t="str">
        <f t="shared" si="11"/>
        <v/>
      </c>
      <c r="F93" s="40" t="str">
        <f t="shared" si="10"/>
        <v/>
      </c>
      <c r="G93" s="41" t="str">
        <f t="shared" si="10"/>
        <v/>
      </c>
    </row>
    <row r="94" spans="1:7" x14ac:dyDescent="0.25">
      <c r="A94" s="37">
        <v>17</v>
      </c>
      <c r="B94" s="39">
        <f>IF(Recueil!N24="",0,1)</f>
        <v>0</v>
      </c>
      <c r="C94" s="34">
        <f>IF(Recueil!O24="",0,1)</f>
        <v>0</v>
      </c>
      <c r="D94" s="34">
        <f>IF(Recueil!P24="",0,1)</f>
        <v>0</v>
      </c>
      <c r="E94" s="40" t="str">
        <f t="shared" si="11"/>
        <v/>
      </c>
      <c r="F94" s="40" t="str">
        <f t="shared" ref="F94:F107" si="12">IFERROR((C94/(SUM($B94:$D94))),"")</f>
        <v/>
      </c>
      <c r="G94" s="41" t="str">
        <f t="shared" ref="G94:G107" si="13">IFERROR((D94/(SUM($B94:$D94))),"")</f>
        <v/>
      </c>
    </row>
    <row r="95" spans="1:7" x14ac:dyDescent="0.25">
      <c r="A95" s="37">
        <v>18</v>
      </c>
      <c r="B95" s="39">
        <f>IF(Recueil!N25="",0,1)</f>
        <v>0</v>
      </c>
      <c r="C95" s="34">
        <f>IF(Recueil!O25="",0,1)</f>
        <v>0</v>
      </c>
      <c r="D95" s="34">
        <f>IF(Recueil!P25="",0,1)</f>
        <v>0</v>
      </c>
      <c r="E95" s="40" t="str">
        <f t="shared" si="11"/>
        <v/>
      </c>
      <c r="F95" s="40" t="str">
        <f t="shared" si="12"/>
        <v/>
      </c>
      <c r="G95" s="41" t="str">
        <f t="shared" si="13"/>
        <v/>
      </c>
    </row>
    <row r="96" spans="1:7" x14ac:dyDescent="0.25">
      <c r="A96" s="37">
        <v>19</v>
      </c>
      <c r="B96" s="39">
        <f>IF(Recueil!N26="",0,1)</f>
        <v>0</v>
      </c>
      <c r="C96" s="34">
        <f>IF(Recueil!O26="",0,1)</f>
        <v>0</v>
      </c>
      <c r="D96" s="34">
        <f>IF(Recueil!P26="",0,1)</f>
        <v>0</v>
      </c>
      <c r="E96" s="40" t="str">
        <f t="shared" si="11"/>
        <v/>
      </c>
      <c r="F96" s="40" t="str">
        <f t="shared" si="12"/>
        <v/>
      </c>
      <c r="G96" s="41" t="str">
        <f t="shared" si="13"/>
        <v/>
      </c>
    </row>
    <row r="97" spans="1:11" x14ac:dyDescent="0.25">
      <c r="A97" s="37">
        <v>20</v>
      </c>
      <c r="B97" s="39">
        <f>IF(Recueil!N27="",0,1)</f>
        <v>0</v>
      </c>
      <c r="C97" s="34">
        <f>IF(Recueil!O27="",0,1)</f>
        <v>0</v>
      </c>
      <c r="D97" s="34">
        <f>IF(Recueil!P27="",0,1)</f>
        <v>0</v>
      </c>
      <c r="E97" s="40" t="str">
        <f t="shared" si="11"/>
        <v/>
      </c>
      <c r="F97" s="40" t="str">
        <f t="shared" si="12"/>
        <v/>
      </c>
      <c r="G97" s="41" t="str">
        <f t="shared" si="13"/>
        <v/>
      </c>
    </row>
    <row r="98" spans="1:11" x14ac:dyDescent="0.25">
      <c r="A98" s="37">
        <v>21</v>
      </c>
      <c r="B98" s="39">
        <f>IF(Recueil!N28="",0,1)</f>
        <v>0</v>
      </c>
      <c r="C98" s="34">
        <f>IF(Recueil!O28="",0,1)</f>
        <v>0</v>
      </c>
      <c r="D98" s="34">
        <f>IF(Recueil!P28="",0,1)</f>
        <v>0</v>
      </c>
      <c r="E98" s="40" t="str">
        <f t="shared" si="11"/>
        <v/>
      </c>
      <c r="F98" s="40" t="str">
        <f t="shared" si="12"/>
        <v/>
      </c>
      <c r="G98" s="41" t="str">
        <f t="shared" si="13"/>
        <v/>
      </c>
    </row>
    <row r="99" spans="1:11" x14ac:dyDescent="0.25">
      <c r="A99" s="37">
        <v>22</v>
      </c>
      <c r="B99" s="39">
        <f>IF(Recueil!N29="",0,1)</f>
        <v>0</v>
      </c>
      <c r="C99" s="34">
        <f>IF(Recueil!O29="",0,1)</f>
        <v>0</v>
      </c>
      <c r="D99" s="34">
        <f>IF(Recueil!P29="",0,1)</f>
        <v>0</v>
      </c>
      <c r="E99" s="40" t="str">
        <f t="shared" si="11"/>
        <v/>
      </c>
      <c r="F99" s="40" t="str">
        <f t="shared" si="12"/>
        <v/>
      </c>
      <c r="G99" s="41" t="str">
        <f t="shared" si="13"/>
        <v/>
      </c>
    </row>
    <row r="100" spans="1:11" x14ac:dyDescent="0.25">
      <c r="A100" s="37">
        <v>23</v>
      </c>
      <c r="B100" s="39">
        <f>IF(Recueil!N30="",0,1)</f>
        <v>0</v>
      </c>
      <c r="C100" s="34">
        <f>IF(Recueil!O30="",0,1)</f>
        <v>0</v>
      </c>
      <c r="D100" s="34">
        <f>IF(Recueil!P30="",0,1)</f>
        <v>0</v>
      </c>
      <c r="E100" s="40" t="str">
        <f t="shared" si="11"/>
        <v/>
      </c>
      <c r="F100" s="40" t="str">
        <f t="shared" si="12"/>
        <v/>
      </c>
      <c r="G100" s="41" t="str">
        <f t="shared" si="13"/>
        <v/>
      </c>
    </row>
    <row r="101" spans="1:11" x14ac:dyDescent="0.25">
      <c r="A101" s="37">
        <v>24</v>
      </c>
      <c r="B101" s="39">
        <f>IF(Recueil!N31="",0,1)</f>
        <v>0</v>
      </c>
      <c r="C101" s="34">
        <f>IF(Recueil!O31="",0,1)</f>
        <v>0</v>
      </c>
      <c r="D101" s="34">
        <f>IF(Recueil!P31="",0,1)</f>
        <v>0</v>
      </c>
      <c r="E101" s="40" t="str">
        <f t="shared" si="11"/>
        <v/>
      </c>
      <c r="F101" s="40" t="str">
        <f t="shared" si="12"/>
        <v/>
      </c>
      <c r="G101" s="41" t="str">
        <f t="shared" si="13"/>
        <v/>
      </c>
    </row>
    <row r="102" spans="1:11" x14ac:dyDescent="0.25">
      <c r="A102" s="37">
        <v>25</v>
      </c>
      <c r="B102" s="39">
        <f>IF(Recueil!N32="",0,1)</f>
        <v>0</v>
      </c>
      <c r="C102" s="34">
        <f>IF(Recueil!O32="",0,1)</f>
        <v>0</v>
      </c>
      <c r="D102" s="34">
        <f>IF(Recueil!P32="",0,1)</f>
        <v>0</v>
      </c>
      <c r="E102" s="40" t="str">
        <f t="shared" si="11"/>
        <v/>
      </c>
      <c r="F102" s="40" t="str">
        <f t="shared" si="12"/>
        <v/>
      </c>
      <c r="G102" s="41" t="str">
        <f t="shared" si="13"/>
        <v/>
      </c>
    </row>
    <row r="103" spans="1:11" x14ac:dyDescent="0.25">
      <c r="A103" s="37">
        <v>26</v>
      </c>
      <c r="B103" s="39">
        <f>IF(Recueil!N33="",0,1)</f>
        <v>0</v>
      </c>
      <c r="C103" s="34">
        <f>IF(Recueil!O33="",0,1)</f>
        <v>0</v>
      </c>
      <c r="D103" s="34">
        <f>IF(Recueil!P33="",0,1)</f>
        <v>0</v>
      </c>
      <c r="E103" s="40" t="str">
        <f t="shared" si="11"/>
        <v/>
      </c>
      <c r="F103" s="40" t="str">
        <f t="shared" si="12"/>
        <v/>
      </c>
      <c r="G103" s="41" t="str">
        <f t="shared" si="13"/>
        <v/>
      </c>
    </row>
    <row r="104" spans="1:11" x14ac:dyDescent="0.25">
      <c r="A104" s="37">
        <v>27</v>
      </c>
      <c r="B104" s="39">
        <f>IF(Recueil!N34="",0,1)</f>
        <v>0</v>
      </c>
      <c r="C104" s="34">
        <f>IF(Recueil!O34="",0,1)</f>
        <v>0</v>
      </c>
      <c r="D104" s="34">
        <f>IF(Recueil!P34="",0,1)</f>
        <v>0</v>
      </c>
      <c r="E104" s="40" t="str">
        <f t="shared" si="11"/>
        <v/>
      </c>
      <c r="F104" s="40" t="str">
        <f t="shared" si="12"/>
        <v/>
      </c>
      <c r="G104" s="41" t="str">
        <f t="shared" si="13"/>
        <v/>
      </c>
    </row>
    <row r="105" spans="1:11" x14ac:dyDescent="0.25">
      <c r="A105" s="37">
        <v>28</v>
      </c>
      <c r="B105" s="39">
        <f>IF(Recueil!N35="",0,1)</f>
        <v>0</v>
      </c>
      <c r="C105" s="34">
        <f>IF(Recueil!O35="",0,1)</f>
        <v>0</v>
      </c>
      <c r="D105" s="34">
        <f>IF(Recueil!P35="",0,1)</f>
        <v>0</v>
      </c>
      <c r="E105" s="40" t="str">
        <f t="shared" si="11"/>
        <v/>
      </c>
      <c r="F105" s="40" t="str">
        <f t="shared" si="12"/>
        <v/>
      </c>
      <c r="G105" s="41" t="str">
        <f t="shared" si="13"/>
        <v/>
      </c>
    </row>
    <row r="106" spans="1:11" x14ac:dyDescent="0.25">
      <c r="A106" s="37">
        <v>29</v>
      </c>
      <c r="B106" s="39">
        <f>IF(Recueil!N36="",0,1)</f>
        <v>0</v>
      </c>
      <c r="C106" s="34">
        <f>IF(Recueil!O36="",0,1)</f>
        <v>0</v>
      </c>
      <c r="D106" s="34">
        <f>IF(Recueil!P36="",0,1)</f>
        <v>0</v>
      </c>
      <c r="E106" s="40" t="str">
        <f t="shared" si="11"/>
        <v/>
      </c>
      <c r="F106" s="40" t="str">
        <f t="shared" si="12"/>
        <v/>
      </c>
      <c r="G106" s="41" t="str">
        <f t="shared" si="13"/>
        <v/>
      </c>
    </row>
    <row r="107" spans="1:11" x14ac:dyDescent="0.25">
      <c r="A107" s="37">
        <v>30</v>
      </c>
      <c r="B107" s="39">
        <f>IF(Recueil!N37="",0,1)</f>
        <v>0</v>
      </c>
      <c r="C107" s="34">
        <f>IF(Recueil!O37="",0,1)</f>
        <v>0</v>
      </c>
      <c r="D107" s="34">
        <f>IF(Recueil!P37="",0,1)</f>
        <v>0</v>
      </c>
      <c r="E107" s="40" t="str">
        <f t="shared" si="11"/>
        <v/>
      </c>
      <c r="F107" s="40" t="str">
        <f t="shared" si="12"/>
        <v/>
      </c>
      <c r="G107" s="41" t="str">
        <f t="shared" si="13"/>
        <v/>
      </c>
    </row>
    <row r="108" spans="1:11" x14ac:dyDescent="0.25">
      <c r="A108" s="34" t="s">
        <v>58</v>
      </c>
      <c r="B108" s="39">
        <f>SUM(B78:B107)</f>
        <v>0</v>
      </c>
      <c r="C108" s="34">
        <f t="shared" ref="C108:D108" si="14">SUM(C78:C107)</f>
        <v>0</v>
      </c>
      <c r="D108" s="34">
        <f t="shared" si="14"/>
        <v>0</v>
      </c>
      <c r="E108" s="34"/>
      <c r="F108" s="34"/>
      <c r="G108" s="42"/>
    </row>
    <row r="109" spans="1:11" ht="15.75" thickBot="1" x14ac:dyDescent="0.3">
      <c r="A109" s="34" t="s">
        <v>59</v>
      </c>
      <c r="B109" s="43"/>
      <c r="C109" s="44"/>
      <c r="D109" s="44"/>
      <c r="E109" s="45" t="e">
        <f>AVERAGE(E78:E107)</f>
        <v>#DIV/0!</v>
      </c>
      <c r="F109" s="45" t="e">
        <f t="shared" ref="F109:G109" si="15">AVERAGE(F78:F107)</f>
        <v>#DIV/0!</v>
      </c>
      <c r="G109" s="46" t="e">
        <f t="shared" si="15"/>
        <v>#DIV/0!</v>
      </c>
    </row>
    <row r="110" spans="1:11" ht="15.75" thickBot="1" x14ac:dyDescent="0.3">
      <c r="A110" s="34"/>
    </row>
    <row r="111" spans="1:11" x14ac:dyDescent="0.25">
      <c r="B111" s="98" t="s">
        <v>26</v>
      </c>
      <c r="C111" s="99"/>
      <c r="D111" s="99"/>
      <c r="E111" s="99"/>
      <c r="F111" s="100"/>
      <c r="G111" s="98" t="s">
        <v>71</v>
      </c>
      <c r="H111" s="99"/>
      <c r="I111" s="99"/>
      <c r="J111" s="99"/>
      <c r="K111" s="100"/>
    </row>
    <row r="112" spans="1:11" x14ac:dyDescent="0.25">
      <c r="B112" s="101"/>
      <c r="C112" s="102"/>
      <c r="D112" s="102"/>
      <c r="E112" s="102"/>
      <c r="F112" s="103"/>
      <c r="G112" s="101"/>
      <c r="H112" s="102"/>
      <c r="I112" s="102"/>
      <c r="J112" s="102"/>
      <c r="K112" s="103"/>
    </row>
    <row r="113" spans="1:11" ht="75.75" thickBot="1" x14ac:dyDescent="0.3">
      <c r="B113" s="14" t="s">
        <v>27</v>
      </c>
      <c r="C113" s="5" t="s">
        <v>28</v>
      </c>
      <c r="D113" s="5" t="s">
        <v>29</v>
      </c>
      <c r="E113" s="5" t="s">
        <v>30</v>
      </c>
      <c r="F113" s="18" t="s">
        <v>31</v>
      </c>
      <c r="G113" s="14" t="s">
        <v>72</v>
      </c>
      <c r="H113" s="5" t="s">
        <v>19</v>
      </c>
      <c r="I113" s="5" t="s">
        <v>20</v>
      </c>
      <c r="J113" s="5" t="s">
        <v>22</v>
      </c>
      <c r="K113" s="38" t="s">
        <v>25</v>
      </c>
    </row>
    <row r="114" spans="1:11" x14ac:dyDescent="0.25">
      <c r="A114" s="36">
        <v>1</v>
      </c>
      <c r="B114" s="39">
        <f>Recueil!Q8</f>
        <v>0</v>
      </c>
      <c r="C114" s="34">
        <f>Recueil!R8</f>
        <v>0</v>
      </c>
      <c r="D114" s="34">
        <f>Recueil!S8</f>
        <v>0</v>
      </c>
      <c r="E114" s="34">
        <f>Recueil!T8</f>
        <v>0</v>
      </c>
      <c r="F114" s="34">
        <f>Recueil!U8</f>
        <v>0</v>
      </c>
      <c r="G114" s="40" t="str">
        <f>IFERROR((B114/(SUM($B114:$F114))),"")</f>
        <v/>
      </c>
      <c r="H114" s="40" t="str">
        <f t="shared" ref="H114:J114" si="16">IFERROR((C114/(SUM($B114:$F114))),"")</f>
        <v/>
      </c>
      <c r="I114" s="40" t="str">
        <f t="shared" si="16"/>
        <v/>
      </c>
      <c r="J114" s="40" t="str">
        <f t="shared" si="16"/>
        <v/>
      </c>
      <c r="K114" s="41" t="str">
        <f>IFERROR((F114/(SUM($B114:$F114))),"")</f>
        <v/>
      </c>
    </row>
    <row r="115" spans="1:11" x14ac:dyDescent="0.25">
      <c r="A115" s="37">
        <v>2</v>
      </c>
      <c r="B115" s="39">
        <f>Recueil!Q9</f>
        <v>0</v>
      </c>
      <c r="C115" s="34">
        <f>Recueil!R9</f>
        <v>0</v>
      </c>
      <c r="D115" s="34">
        <f>Recueil!S9</f>
        <v>0</v>
      </c>
      <c r="E115" s="34">
        <f>Recueil!T9</f>
        <v>0</v>
      </c>
      <c r="F115" s="34">
        <f>Recueil!U9</f>
        <v>0</v>
      </c>
      <c r="G115" s="40" t="str">
        <f t="shared" ref="G115:G143" si="17">IFERROR((B115/(SUM($B115:$F115))),"")</f>
        <v/>
      </c>
      <c r="H115" s="40" t="str">
        <f t="shared" ref="H115:H143" si="18">IFERROR((C115/(SUM($B115:$F115))),"")</f>
        <v/>
      </c>
      <c r="I115" s="40" t="str">
        <f t="shared" ref="I115:I143" si="19">IFERROR((D115/(SUM($B115:$F115))),"")</f>
        <v/>
      </c>
      <c r="J115" s="40" t="str">
        <f t="shared" ref="J115:J143" si="20">IFERROR((E115/(SUM($B115:$F115))),"")</f>
        <v/>
      </c>
      <c r="K115" s="41" t="str">
        <f t="shared" ref="K115:K143" si="21">IFERROR((F115/(SUM($B115:$F115))),"")</f>
        <v/>
      </c>
    </row>
    <row r="116" spans="1:11" x14ac:dyDescent="0.25">
      <c r="A116" s="37">
        <v>3</v>
      </c>
      <c r="B116" s="39">
        <f>Recueil!Q10</f>
        <v>0</v>
      </c>
      <c r="C116" s="34">
        <f>Recueil!R10</f>
        <v>0</v>
      </c>
      <c r="D116" s="34">
        <f>Recueil!S10</f>
        <v>0</v>
      </c>
      <c r="E116" s="34">
        <f>Recueil!T10</f>
        <v>0</v>
      </c>
      <c r="F116" s="34">
        <f>Recueil!U10</f>
        <v>0</v>
      </c>
      <c r="G116" s="40" t="str">
        <f t="shared" si="17"/>
        <v/>
      </c>
      <c r="H116" s="40" t="str">
        <f t="shared" si="18"/>
        <v/>
      </c>
      <c r="I116" s="40" t="str">
        <f t="shared" si="19"/>
        <v/>
      </c>
      <c r="J116" s="40" t="str">
        <f t="shared" si="20"/>
        <v/>
      </c>
      <c r="K116" s="41" t="str">
        <f t="shared" si="21"/>
        <v/>
      </c>
    </row>
    <row r="117" spans="1:11" x14ac:dyDescent="0.25">
      <c r="A117" s="37">
        <v>4</v>
      </c>
      <c r="B117" s="39">
        <f>Recueil!Q11</f>
        <v>0</v>
      </c>
      <c r="C117" s="34">
        <f>Recueil!R11</f>
        <v>0</v>
      </c>
      <c r="D117" s="34">
        <f>Recueil!S11</f>
        <v>0</v>
      </c>
      <c r="E117" s="34">
        <f>Recueil!T11</f>
        <v>0</v>
      </c>
      <c r="F117" s="34">
        <f>Recueil!U11</f>
        <v>0</v>
      </c>
      <c r="G117" s="40" t="str">
        <f t="shared" si="17"/>
        <v/>
      </c>
      <c r="H117" s="40" t="str">
        <f t="shared" si="18"/>
        <v/>
      </c>
      <c r="I117" s="40" t="str">
        <f t="shared" si="19"/>
        <v/>
      </c>
      <c r="J117" s="40" t="str">
        <f t="shared" si="20"/>
        <v/>
      </c>
      <c r="K117" s="41" t="str">
        <f t="shared" si="21"/>
        <v/>
      </c>
    </row>
    <row r="118" spans="1:11" x14ac:dyDescent="0.25">
      <c r="A118" s="37">
        <v>5</v>
      </c>
      <c r="B118" s="39">
        <f>Recueil!Q12</f>
        <v>0</v>
      </c>
      <c r="C118" s="34">
        <f>Recueil!R12</f>
        <v>0</v>
      </c>
      <c r="D118" s="34">
        <f>Recueil!S12</f>
        <v>0</v>
      </c>
      <c r="E118" s="34">
        <f>Recueil!T12</f>
        <v>0</v>
      </c>
      <c r="F118" s="34">
        <f>Recueil!U12</f>
        <v>0</v>
      </c>
      <c r="G118" s="40" t="str">
        <f t="shared" si="17"/>
        <v/>
      </c>
      <c r="H118" s="40" t="str">
        <f t="shared" si="18"/>
        <v/>
      </c>
      <c r="I118" s="40" t="str">
        <f t="shared" si="19"/>
        <v/>
      </c>
      <c r="J118" s="40" t="str">
        <f t="shared" si="20"/>
        <v/>
      </c>
      <c r="K118" s="41" t="str">
        <f t="shared" si="21"/>
        <v/>
      </c>
    </row>
    <row r="119" spans="1:11" x14ac:dyDescent="0.25">
      <c r="A119" s="37">
        <v>6</v>
      </c>
      <c r="B119" s="39">
        <f>Recueil!Q13</f>
        <v>0</v>
      </c>
      <c r="C119" s="34">
        <f>Recueil!R13</f>
        <v>0</v>
      </c>
      <c r="D119" s="34">
        <f>Recueil!S13</f>
        <v>0</v>
      </c>
      <c r="E119" s="34">
        <f>Recueil!T13</f>
        <v>0</v>
      </c>
      <c r="F119" s="34">
        <f>Recueil!U13</f>
        <v>0</v>
      </c>
      <c r="G119" s="40" t="str">
        <f t="shared" si="17"/>
        <v/>
      </c>
      <c r="H119" s="40" t="str">
        <f t="shared" si="18"/>
        <v/>
      </c>
      <c r="I119" s="40" t="str">
        <f t="shared" si="19"/>
        <v/>
      </c>
      <c r="J119" s="40" t="str">
        <f t="shared" si="20"/>
        <v/>
      </c>
      <c r="K119" s="41" t="str">
        <f t="shared" si="21"/>
        <v/>
      </c>
    </row>
    <row r="120" spans="1:11" x14ac:dyDescent="0.25">
      <c r="A120" s="37">
        <v>7</v>
      </c>
      <c r="B120" s="39">
        <f>Recueil!Q14</f>
        <v>0</v>
      </c>
      <c r="C120" s="34">
        <f>Recueil!R14</f>
        <v>0</v>
      </c>
      <c r="D120" s="34">
        <f>Recueil!S14</f>
        <v>0</v>
      </c>
      <c r="E120" s="34">
        <f>Recueil!T14</f>
        <v>0</v>
      </c>
      <c r="F120" s="34">
        <f>Recueil!U14</f>
        <v>0</v>
      </c>
      <c r="G120" s="40" t="str">
        <f t="shared" si="17"/>
        <v/>
      </c>
      <c r="H120" s="40" t="str">
        <f t="shared" si="18"/>
        <v/>
      </c>
      <c r="I120" s="40" t="str">
        <f t="shared" si="19"/>
        <v/>
      </c>
      <c r="J120" s="40" t="str">
        <f t="shared" si="20"/>
        <v/>
      </c>
      <c r="K120" s="41" t="str">
        <f t="shared" si="21"/>
        <v/>
      </c>
    </row>
    <row r="121" spans="1:11" x14ac:dyDescent="0.25">
      <c r="A121" s="37">
        <v>8</v>
      </c>
      <c r="B121" s="39">
        <f>Recueil!Q15</f>
        <v>0</v>
      </c>
      <c r="C121" s="34">
        <f>Recueil!R15</f>
        <v>0</v>
      </c>
      <c r="D121" s="34">
        <f>Recueil!S15</f>
        <v>0</v>
      </c>
      <c r="E121" s="34">
        <f>Recueil!T15</f>
        <v>0</v>
      </c>
      <c r="F121" s="34">
        <f>Recueil!U15</f>
        <v>0</v>
      </c>
      <c r="G121" s="40" t="str">
        <f t="shared" si="17"/>
        <v/>
      </c>
      <c r="H121" s="40" t="str">
        <f t="shared" si="18"/>
        <v/>
      </c>
      <c r="I121" s="40" t="str">
        <f t="shared" si="19"/>
        <v/>
      </c>
      <c r="J121" s="40" t="str">
        <f t="shared" si="20"/>
        <v/>
      </c>
      <c r="K121" s="41" t="str">
        <f t="shared" si="21"/>
        <v/>
      </c>
    </row>
    <row r="122" spans="1:11" x14ac:dyDescent="0.25">
      <c r="A122" s="37">
        <v>9</v>
      </c>
      <c r="B122" s="39">
        <f>Recueil!Q16</f>
        <v>0</v>
      </c>
      <c r="C122" s="34">
        <f>Recueil!R16</f>
        <v>0</v>
      </c>
      <c r="D122" s="34">
        <f>Recueil!S16</f>
        <v>0</v>
      </c>
      <c r="E122" s="34">
        <f>Recueil!T16</f>
        <v>0</v>
      </c>
      <c r="F122" s="34">
        <f>Recueil!U16</f>
        <v>0</v>
      </c>
      <c r="G122" s="40" t="str">
        <f t="shared" si="17"/>
        <v/>
      </c>
      <c r="H122" s="40" t="str">
        <f t="shared" si="18"/>
        <v/>
      </c>
      <c r="I122" s="40" t="str">
        <f t="shared" si="19"/>
        <v/>
      </c>
      <c r="J122" s="40" t="str">
        <f t="shared" si="20"/>
        <v/>
      </c>
      <c r="K122" s="41" t="str">
        <f t="shared" si="21"/>
        <v/>
      </c>
    </row>
    <row r="123" spans="1:11" x14ac:dyDescent="0.25">
      <c r="A123" s="37">
        <v>10</v>
      </c>
      <c r="B123" s="39">
        <f>Recueil!Q17</f>
        <v>0</v>
      </c>
      <c r="C123" s="34">
        <f>Recueil!R17</f>
        <v>0</v>
      </c>
      <c r="D123" s="34">
        <f>Recueil!S17</f>
        <v>0</v>
      </c>
      <c r="E123" s="34">
        <f>Recueil!T17</f>
        <v>0</v>
      </c>
      <c r="F123" s="34">
        <f>Recueil!U17</f>
        <v>0</v>
      </c>
      <c r="G123" s="40" t="str">
        <f t="shared" si="17"/>
        <v/>
      </c>
      <c r="H123" s="40" t="str">
        <f t="shared" si="18"/>
        <v/>
      </c>
      <c r="I123" s="40" t="str">
        <f t="shared" si="19"/>
        <v/>
      </c>
      <c r="J123" s="40" t="str">
        <f t="shared" si="20"/>
        <v/>
      </c>
      <c r="K123" s="41" t="str">
        <f t="shared" si="21"/>
        <v/>
      </c>
    </row>
    <row r="124" spans="1:11" x14ac:dyDescent="0.25">
      <c r="A124" s="37">
        <v>11</v>
      </c>
      <c r="B124" s="39">
        <f>Recueil!Q18</f>
        <v>0</v>
      </c>
      <c r="C124" s="34">
        <f>Recueil!R18</f>
        <v>0</v>
      </c>
      <c r="D124" s="34">
        <f>Recueil!S18</f>
        <v>0</v>
      </c>
      <c r="E124" s="34">
        <f>Recueil!T18</f>
        <v>0</v>
      </c>
      <c r="F124" s="34">
        <f>Recueil!U18</f>
        <v>0</v>
      </c>
      <c r="G124" s="40" t="str">
        <f t="shared" si="17"/>
        <v/>
      </c>
      <c r="H124" s="40" t="str">
        <f t="shared" si="18"/>
        <v/>
      </c>
      <c r="I124" s="40" t="str">
        <f t="shared" si="19"/>
        <v/>
      </c>
      <c r="J124" s="40" t="str">
        <f t="shared" si="20"/>
        <v/>
      </c>
      <c r="K124" s="41" t="str">
        <f t="shared" si="21"/>
        <v/>
      </c>
    </row>
    <row r="125" spans="1:11" x14ac:dyDescent="0.25">
      <c r="A125" s="37">
        <v>12</v>
      </c>
      <c r="B125" s="39">
        <f>Recueil!Q19</f>
        <v>0</v>
      </c>
      <c r="C125" s="34">
        <f>Recueil!R19</f>
        <v>0</v>
      </c>
      <c r="D125" s="34">
        <f>Recueil!S19</f>
        <v>0</v>
      </c>
      <c r="E125" s="34">
        <f>Recueil!T19</f>
        <v>0</v>
      </c>
      <c r="F125" s="34">
        <f>Recueil!U19</f>
        <v>0</v>
      </c>
      <c r="G125" s="40" t="str">
        <f t="shared" si="17"/>
        <v/>
      </c>
      <c r="H125" s="40" t="str">
        <f t="shared" si="18"/>
        <v/>
      </c>
      <c r="I125" s="40" t="str">
        <f t="shared" si="19"/>
        <v/>
      </c>
      <c r="J125" s="40" t="str">
        <f t="shared" si="20"/>
        <v/>
      </c>
      <c r="K125" s="41" t="str">
        <f t="shared" si="21"/>
        <v/>
      </c>
    </row>
    <row r="126" spans="1:11" x14ac:dyDescent="0.25">
      <c r="A126" s="37">
        <v>13</v>
      </c>
      <c r="B126" s="39">
        <f>Recueil!Q20</f>
        <v>0</v>
      </c>
      <c r="C126" s="34">
        <f>Recueil!R20</f>
        <v>0</v>
      </c>
      <c r="D126" s="34">
        <f>Recueil!S20</f>
        <v>0</v>
      </c>
      <c r="E126" s="34">
        <f>Recueil!T20</f>
        <v>0</v>
      </c>
      <c r="F126" s="34">
        <f>Recueil!U20</f>
        <v>0</v>
      </c>
      <c r="G126" s="40" t="str">
        <f t="shared" si="17"/>
        <v/>
      </c>
      <c r="H126" s="40" t="str">
        <f t="shared" si="18"/>
        <v/>
      </c>
      <c r="I126" s="40" t="str">
        <f t="shared" si="19"/>
        <v/>
      </c>
      <c r="J126" s="40" t="str">
        <f t="shared" si="20"/>
        <v/>
      </c>
      <c r="K126" s="41" t="str">
        <f t="shared" si="21"/>
        <v/>
      </c>
    </row>
    <row r="127" spans="1:11" x14ac:dyDescent="0.25">
      <c r="A127" s="37">
        <v>14</v>
      </c>
      <c r="B127" s="39">
        <f>Recueil!Q21</f>
        <v>0</v>
      </c>
      <c r="C127" s="34">
        <f>Recueil!R21</f>
        <v>0</v>
      </c>
      <c r="D127" s="34">
        <f>Recueil!S21</f>
        <v>0</v>
      </c>
      <c r="E127" s="34">
        <f>Recueil!T21</f>
        <v>0</v>
      </c>
      <c r="F127" s="34">
        <f>Recueil!U21</f>
        <v>0</v>
      </c>
      <c r="G127" s="40" t="str">
        <f t="shared" si="17"/>
        <v/>
      </c>
      <c r="H127" s="40" t="str">
        <f t="shared" si="18"/>
        <v/>
      </c>
      <c r="I127" s="40" t="str">
        <f t="shared" si="19"/>
        <v/>
      </c>
      <c r="J127" s="40" t="str">
        <f t="shared" si="20"/>
        <v/>
      </c>
      <c r="K127" s="41" t="str">
        <f t="shared" si="21"/>
        <v/>
      </c>
    </row>
    <row r="128" spans="1:11" x14ac:dyDescent="0.25">
      <c r="A128" s="37">
        <v>15</v>
      </c>
      <c r="B128" s="39">
        <f>Recueil!Q22</f>
        <v>0</v>
      </c>
      <c r="C128" s="34">
        <f>Recueil!R22</f>
        <v>0</v>
      </c>
      <c r="D128" s="34">
        <f>Recueil!S22</f>
        <v>0</v>
      </c>
      <c r="E128" s="34">
        <f>Recueil!T22</f>
        <v>0</v>
      </c>
      <c r="F128" s="34">
        <f>Recueil!U22</f>
        <v>0</v>
      </c>
      <c r="G128" s="40" t="str">
        <f t="shared" si="17"/>
        <v/>
      </c>
      <c r="H128" s="40" t="str">
        <f t="shared" si="18"/>
        <v/>
      </c>
      <c r="I128" s="40" t="str">
        <f t="shared" si="19"/>
        <v/>
      </c>
      <c r="J128" s="40" t="str">
        <f t="shared" si="20"/>
        <v/>
      </c>
      <c r="K128" s="41" t="str">
        <f t="shared" si="21"/>
        <v/>
      </c>
    </row>
    <row r="129" spans="1:11" x14ac:dyDescent="0.25">
      <c r="A129" s="37">
        <v>16</v>
      </c>
      <c r="B129" s="39">
        <f>Recueil!Q23</f>
        <v>0</v>
      </c>
      <c r="C129" s="34">
        <f>Recueil!R23</f>
        <v>0</v>
      </c>
      <c r="D129" s="34">
        <f>Recueil!S23</f>
        <v>0</v>
      </c>
      <c r="E129" s="34">
        <f>Recueil!T23</f>
        <v>0</v>
      </c>
      <c r="F129" s="34">
        <f>Recueil!U23</f>
        <v>0</v>
      </c>
      <c r="G129" s="40" t="str">
        <f t="shared" si="17"/>
        <v/>
      </c>
      <c r="H129" s="40" t="str">
        <f t="shared" si="18"/>
        <v/>
      </c>
      <c r="I129" s="40" t="str">
        <f t="shared" si="19"/>
        <v/>
      </c>
      <c r="J129" s="40" t="str">
        <f t="shared" si="20"/>
        <v/>
      </c>
      <c r="K129" s="41" t="str">
        <f t="shared" si="21"/>
        <v/>
      </c>
    </row>
    <row r="130" spans="1:11" x14ac:dyDescent="0.25">
      <c r="A130" s="37">
        <v>17</v>
      </c>
      <c r="B130" s="39">
        <f>Recueil!Q24</f>
        <v>0</v>
      </c>
      <c r="C130" s="34">
        <f>Recueil!R24</f>
        <v>0</v>
      </c>
      <c r="D130" s="34">
        <f>Recueil!S24</f>
        <v>0</v>
      </c>
      <c r="E130" s="34">
        <f>Recueil!T24</f>
        <v>0</v>
      </c>
      <c r="F130" s="34">
        <f>Recueil!U24</f>
        <v>0</v>
      </c>
      <c r="G130" s="40" t="str">
        <f t="shared" si="17"/>
        <v/>
      </c>
      <c r="H130" s="40" t="str">
        <f t="shared" si="18"/>
        <v/>
      </c>
      <c r="I130" s="40" t="str">
        <f t="shared" si="19"/>
        <v/>
      </c>
      <c r="J130" s="40" t="str">
        <f t="shared" si="20"/>
        <v/>
      </c>
      <c r="K130" s="41" t="str">
        <f t="shared" si="21"/>
        <v/>
      </c>
    </row>
    <row r="131" spans="1:11" x14ac:dyDescent="0.25">
      <c r="A131" s="37">
        <v>18</v>
      </c>
      <c r="B131" s="39">
        <f>Recueil!Q25</f>
        <v>0</v>
      </c>
      <c r="C131" s="34">
        <f>Recueil!R25</f>
        <v>0</v>
      </c>
      <c r="D131" s="34">
        <f>Recueil!S25</f>
        <v>0</v>
      </c>
      <c r="E131" s="34">
        <f>Recueil!T25</f>
        <v>0</v>
      </c>
      <c r="F131" s="34">
        <f>Recueil!U25</f>
        <v>0</v>
      </c>
      <c r="G131" s="40" t="str">
        <f t="shared" si="17"/>
        <v/>
      </c>
      <c r="H131" s="40" t="str">
        <f t="shared" si="18"/>
        <v/>
      </c>
      <c r="I131" s="40" t="str">
        <f t="shared" si="19"/>
        <v/>
      </c>
      <c r="J131" s="40" t="str">
        <f t="shared" si="20"/>
        <v/>
      </c>
      <c r="K131" s="41" t="str">
        <f t="shared" si="21"/>
        <v/>
      </c>
    </row>
    <row r="132" spans="1:11" x14ac:dyDescent="0.25">
      <c r="A132" s="37">
        <v>19</v>
      </c>
      <c r="B132" s="39">
        <f>Recueil!Q26</f>
        <v>0</v>
      </c>
      <c r="C132" s="34">
        <f>Recueil!R26</f>
        <v>0</v>
      </c>
      <c r="D132" s="34">
        <f>Recueil!S26</f>
        <v>0</v>
      </c>
      <c r="E132" s="34">
        <f>Recueil!T26</f>
        <v>0</v>
      </c>
      <c r="F132" s="34">
        <f>Recueil!U26</f>
        <v>0</v>
      </c>
      <c r="G132" s="40" t="str">
        <f t="shared" si="17"/>
        <v/>
      </c>
      <c r="H132" s="40" t="str">
        <f t="shared" si="18"/>
        <v/>
      </c>
      <c r="I132" s="40" t="str">
        <f t="shared" si="19"/>
        <v/>
      </c>
      <c r="J132" s="40" t="str">
        <f t="shared" si="20"/>
        <v/>
      </c>
      <c r="K132" s="41" t="str">
        <f t="shared" si="21"/>
        <v/>
      </c>
    </row>
    <row r="133" spans="1:11" x14ac:dyDescent="0.25">
      <c r="A133" s="37">
        <v>20</v>
      </c>
      <c r="B133" s="39">
        <f>Recueil!Q27</f>
        <v>0</v>
      </c>
      <c r="C133" s="34">
        <f>Recueil!R27</f>
        <v>0</v>
      </c>
      <c r="D133" s="34">
        <f>Recueil!S27</f>
        <v>0</v>
      </c>
      <c r="E133" s="34">
        <f>Recueil!T27</f>
        <v>0</v>
      </c>
      <c r="F133" s="34">
        <f>Recueil!U27</f>
        <v>0</v>
      </c>
      <c r="G133" s="40" t="str">
        <f t="shared" si="17"/>
        <v/>
      </c>
      <c r="H133" s="40" t="str">
        <f t="shared" si="18"/>
        <v/>
      </c>
      <c r="I133" s="40" t="str">
        <f t="shared" si="19"/>
        <v/>
      </c>
      <c r="J133" s="40" t="str">
        <f t="shared" si="20"/>
        <v/>
      </c>
      <c r="K133" s="41" t="str">
        <f t="shared" si="21"/>
        <v/>
      </c>
    </row>
    <row r="134" spans="1:11" x14ac:dyDescent="0.25">
      <c r="A134" s="37">
        <v>21</v>
      </c>
      <c r="B134" s="39">
        <f>Recueil!Q28</f>
        <v>0</v>
      </c>
      <c r="C134" s="34">
        <f>Recueil!R28</f>
        <v>0</v>
      </c>
      <c r="D134" s="34">
        <f>Recueil!S28</f>
        <v>0</v>
      </c>
      <c r="E134" s="34">
        <f>Recueil!T28</f>
        <v>0</v>
      </c>
      <c r="F134" s="34">
        <f>Recueil!U28</f>
        <v>0</v>
      </c>
      <c r="G134" s="40" t="str">
        <f t="shared" si="17"/>
        <v/>
      </c>
      <c r="H134" s="40" t="str">
        <f t="shared" si="18"/>
        <v/>
      </c>
      <c r="I134" s="40" t="str">
        <f t="shared" si="19"/>
        <v/>
      </c>
      <c r="J134" s="40" t="str">
        <f t="shared" si="20"/>
        <v/>
      </c>
      <c r="K134" s="41" t="str">
        <f t="shared" si="21"/>
        <v/>
      </c>
    </row>
    <row r="135" spans="1:11" x14ac:dyDescent="0.25">
      <c r="A135" s="37">
        <v>22</v>
      </c>
      <c r="B135" s="39">
        <f>Recueil!Q29</f>
        <v>0</v>
      </c>
      <c r="C135" s="34">
        <f>Recueil!R29</f>
        <v>0</v>
      </c>
      <c r="D135" s="34">
        <f>Recueil!S29</f>
        <v>0</v>
      </c>
      <c r="E135" s="34">
        <f>Recueil!T29</f>
        <v>0</v>
      </c>
      <c r="F135" s="34">
        <f>Recueil!U29</f>
        <v>0</v>
      </c>
      <c r="G135" s="40" t="str">
        <f t="shared" si="17"/>
        <v/>
      </c>
      <c r="H135" s="40" t="str">
        <f t="shared" si="18"/>
        <v/>
      </c>
      <c r="I135" s="40" t="str">
        <f t="shared" si="19"/>
        <v/>
      </c>
      <c r="J135" s="40" t="str">
        <f t="shared" si="20"/>
        <v/>
      </c>
      <c r="K135" s="41" t="str">
        <f t="shared" si="21"/>
        <v/>
      </c>
    </row>
    <row r="136" spans="1:11" x14ac:dyDescent="0.25">
      <c r="A136" s="37">
        <v>23</v>
      </c>
      <c r="B136" s="39">
        <f>Recueil!Q30</f>
        <v>0</v>
      </c>
      <c r="C136" s="34">
        <f>Recueil!R30</f>
        <v>0</v>
      </c>
      <c r="D136" s="34">
        <f>Recueil!S30</f>
        <v>0</v>
      </c>
      <c r="E136" s="34">
        <f>Recueil!T30</f>
        <v>0</v>
      </c>
      <c r="F136" s="34">
        <f>Recueil!U30</f>
        <v>0</v>
      </c>
      <c r="G136" s="40" t="str">
        <f t="shared" si="17"/>
        <v/>
      </c>
      <c r="H136" s="40" t="str">
        <f t="shared" si="18"/>
        <v/>
      </c>
      <c r="I136" s="40" t="str">
        <f t="shared" si="19"/>
        <v/>
      </c>
      <c r="J136" s="40" t="str">
        <f t="shared" si="20"/>
        <v/>
      </c>
      <c r="K136" s="41" t="str">
        <f t="shared" si="21"/>
        <v/>
      </c>
    </row>
    <row r="137" spans="1:11" x14ac:dyDescent="0.25">
      <c r="A137" s="37">
        <v>24</v>
      </c>
      <c r="B137" s="39">
        <f>Recueil!Q31</f>
        <v>0</v>
      </c>
      <c r="C137" s="34">
        <f>Recueil!R31</f>
        <v>0</v>
      </c>
      <c r="D137" s="34">
        <f>Recueil!S31</f>
        <v>0</v>
      </c>
      <c r="E137" s="34">
        <f>Recueil!T31</f>
        <v>0</v>
      </c>
      <c r="F137" s="34">
        <f>Recueil!U31</f>
        <v>0</v>
      </c>
      <c r="G137" s="40" t="str">
        <f t="shared" si="17"/>
        <v/>
      </c>
      <c r="H137" s="40" t="str">
        <f t="shared" si="18"/>
        <v/>
      </c>
      <c r="I137" s="40" t="str">
        <f t="shared" si="19"/>
        <v/>
      </c>
      <c r="J137" s="40" t="str">
        <f t="shared" si="20"/>
        <v/>
      </c>
      <c r="K137" s="41" t="str">
        <f t="shared" si="21"/>
        <v/>
      </c>
    </row>
    <row r="138" spans="1:11" x14ac:dyDescent="0.25">
      <c r="A138" s="37">
        <v>25</v>
      </c>
      <c r="B138" s="39">
        <f>Recueil!Q32</f>
        <v>0</v>
      </c>
      <c r="C138" s="34">
        <f>Recueil!R32</f>
        <v>0</v>
      </c>
      <c r="D138" s="34">
        <f>Recueil!S32</f>
        <v>0</v>
      </c>
      <c r="E138" s="34">
        <f>Recueil!T32</f>
        <v>0</v>
      </c>
      <c r="F138" s="34">
        <f>Recueil!U32</f>
        <v>0</v>
      </c>
      <c r="G138" s="40" t="str">
        <f t="shared" si="17"/>
        <v/>
      </c>
      <c r="H138" s="40" t="str">
        <f t="shared" si="18"/>
        <v/>
      </c>
      <c r="I138" s="40" t="str">
        <f t="shared" si="19"/>
        <v/>
      </c>
      <c r="J138" s="40" t="str">
        <f t="shared" si="20"/>
        <v/>
      </c>
      <c r="K138" s="41" t="str">
        <f t="shared" si="21"/>
        <v/>
      </c>
    </row>
    <row r="139" spans="1:11" x14ac:dyDescent="0.25">
      <c r="A139" s="37">
        <v>26</v>
      </c>
      <c r="B139" s="39">
        <f>Recueil!Q33</f>
        <v>0</v>
      </c>
      <c r="C139" s="34">
        <f>Recueil!R33</f>
        <v>0</v>
      </c>
      <c r="D139" s="34">
        <f>Recueil!S33</f>
        <v>0</v>
      </c>
      <c r="E139" s="34">
        <f>Recueil!T33</f>
        <v>0</v>
      </c>
      <c r="F139" s="34">
        <f>Recueil!U33</f>
        <v>0</v>
      </c>
      <c r="G139" s="40" t="str">
        <f t="shared" si="17"/>
        <v/>
      </c>
      <c r="H139" s="40" t="str">
        <f t="shared" si="18"/>
        <v/>
      </c>
      <c r="I139" s="40" t="str">
        <f t="shared" si="19"/>
        <v/>
      </c>
      <c r="J139" s="40" t="str">
        <f t="shared" si="20"/>
        <v/>
      </c>
      <c r="K139" s="41" t="str">
        <f t="shared" si="21"/>
        <v/>
      </c>
    </row>
    <row r="140" spans="1:11" x14ac:dyDescent="0.25">
      <c r="A140" s="37">
        <v>27</v>
      </c>
      <c r="B140" s="39">
        <f>Recueil!Q34</f>
        <v>0</v>
      </c>
      <c r="C140" s="34">
        <f>Recueil!R34</f>
        <v>0</v>
      </c>
      <c r="D140" s="34">
        <f>Recueil!S34</f>
        <v>0</v>
      </c>
      <c r="E140" s="34">
        <f>Recueil!T34</f>
        <v>0</v>
      </c>
      <c r="F140" s="34">
        <f>Recueil!U34</f>
        <v>0</v>
      </c>
      <c r="G140" s="40" t="str">
        <f t="shared" si="17"/>
        <v/>
      </c>
      <c r="H140" s="40" t="str">
        <f t="shared" si="18"/>
        <v/>
      </c>
      <c r="I140" s="40" t="str">
        <f t="shared" si="19"/>
        <v/>
      </c>
      <c r="J140" s="40" t="str">
        <f t="shared" si="20"/>
        <v/>
      </c>
      <c r="K140" s="41" t="str">
        <f t="shared" si="21"/>
        <v/>
      </c>
    </row>
    <row r="141" spans="1:11" x14ac:dyDescent="0.25">
      <c r="A141" s="37">
        <v>28</v>
      </c>
      <c r="B141" s="39">
        <f>Recueil!Q35</f>
        <v>0</v>
      </c>
      <c r="C141" s="34">
        <f>Recueil!R35</f>
        <v>0</v>
      </c>
      <c r="D141" s="34">
        <f>Recueil!S35</f>
        <v>0</v>
      </c>
      <c r="E141" s="34">
        <f>Recueil!T35</f>
        <v>0</v>
      </c>
      <c r="F141" s="34">
        <f>Recueil!U35</f>
        <v>0</v>
      </c>
      <c r="G141" s="40" t="str">
        <f t="shared" si="17"/>
        <v/>
      </c>
      <c r="H141" s="40" t="str">
        <f t="shared" si="18"/>
        <v/>
      </c>
      <c r="I141" s="40" t="str">
        <f t="shared" si="19"/>
        <v/>
      </c>
      <c r="J141" s="40" t="str">
        <f t="shared" si="20"/>
        <v/>
      </c>
      <c r="K141" s="41" t="str">
        <f t="shared" si="21"/>
        <v/>
      </c>
    </row>
    <row r="142" spans="1:11" x14ac:dyDescent="0.25">
      <c r="A142" s="37">
        <v>29</v>
      </c>
      <c r="B142" s="39">
        <f>Recueil!Q36</f>
        <v>0</v>
      </c>
      <c r="C142" s="34">
        <f>Recueil!R36</f>
        <v>0</v>
      </c>
      <c r="D142" s="34">
        <f>Recueil!S36</f>
        <v>0</v>
      </c>
      <c r="E142" s="34">
        <f>Recueil!T36</f>
        <v>0</v>
      </c>
      <c r="F142" s="34">
        <f>Recueil!U36</f>
        <v>0</v>
      </c>
      <c r="G142" s="40" t="str">
        <f t="shared" si="17"/>
        <v/>
      </c>
      <c r="H142" s="40" t="str">
        <f t="shared" si="18"/>
        <v/>
      </c>
      <c r="I142" s="40" t="str">
        <f t="shared" si="19"/>
        <v/>
      </c>
      <c r="J142" s="40" t="str">
        <f t="shared" si="20"/>
        <v/>
      </c>
      <c r="K142" s="41" t="str">
        <f t="shared" si="21"/>
        <v/>
      </c>
    </row>
    <row r="143" spans="1:11" x14ac:dyDescent="0.25">
      <c r="A143" s="37">
        <v>30</v>
      </c>
      <c r="B143" s="39">
        <f>Recueil!Q37</f>
        <v>0</v>
      </c>
      <c r="C143" s="34">
        <f>Recueil!R37</f>
        <v>0</v>
      </c>
      <c r="D143" s="34">
        <f>Recueil!S37</f>
        <v>0</v>
      </c>
      <c r="E143" s="34">
        <f>Recueil!T37</f>
        <v>0</v>
      </c>
      <c r="F143" s="34">
        <f>Recueil!U37</f>
        <v>0</v>
      </c>
      <c r="G143" s="40" t="str">
        <f t="shared" si="17"/>
        <v/>
      </c>
      <c r="H143" s="40" t="str">
        <f t="shared" si="18"/>
        <v/>
      </c>
      <c r="I143" s="40" t="str">
        <f t="shared" si="19"/>
        <v/>
      </c>
      <c r="J143" s="40" t="str">
        <f t="shared" si="20"/>
        <v/>
      </c>
      <c r="K143" s="41" t="str">
        <f t="shared" si="21"/>
        <v/>
      </c>
    </row>
    <row r="144" spans="1:11" x14ac:dyDescent="0.25">
      <c r="A144" s="34" t="s">
        <v>58</v>
      </c>
      <c r="B144" s="39">
        <f>SUM(B114:B143)</f>
        <v>0</v>
      </c>
      <c r="C144" s="34">
        <f>SUM(C114:C143)</f>
        <v>0</v>
      </c>
      <c r="D144" s="34">
        <f>SUM(D114:D143)</f>
        <v>0</v>
      </c>
      <c r="E144" s="34">
        <f>SUM(E114:E143)</f>
        <v>0</v>
      </c>
      <c r="F144" s="34">
        <f>SUM(F114:F143)</f>
        <v>0</v>
      </c>
      <c r="G144" s="34"/>
      <c r="H144" s="34"/>
      <c r="I144" s="34"/>
      <c r="J144" s="34"/>
      <c r="K144" s="42"/>
    </row>
    <row r="145" spans="1:11" ht="15.75" thickBot="1" x14ac:dyDescent="0.3">
      <c r="A145" s="34" t="s">
        <v>59</v>
      </c>
      <c r="B145" s="43"/>
      <c r="C145" s="44"/>
      <c r="D145" s="44"/>
      <c r="E145" s="45"/>
      <c r="F145" s="45"/>
      <c r="G145" s="45" t="e">
        <f>AVERAGE(G114:G143)</f>
        <v>#DIV/0!</v>
      </c>
      <c r="H145" s="45" t="e">
        <f>AVERAGE(H114:H143)</f>
        <v>#DIV/0!</v>
      </c>
      <c r="I145" s="45" t="e">
        <f>AVERAGE(I114:I143)</f>
        <v>#DIV/0!</v>
      </c>
      <c r="J145" s="45" t="e">
        <f>AVERAGE(J114:J143)</f>
        <v>#DIV/0!</v>
      </c>
      <c r="K145" s="46" t="e">
        <f>AVERAGE(K114:K143)</f>
        <v>#DIV/0!</v>
      </c>
    </row>
  </sheetData>
  <mergeCells count="11">
    <mergeCell ref="E75:G76"/>
    <mergeCell ref="G111:K112"/>
    <mergeCell ref="A1:D1"/>
    <mergeCell ref="E1:V1"/>
    <mergeCell ref="B3:K3"/>
    <mergeCell ref="B4:E4"/>
    <mergeCell ref="G4:I4"/>
    <mergeCell ref="B39:B41"/>
    <mergeCell ref="B75:D76"/>
    <mergeCell ref="B111:F112"/>
    <mergeCell ref="L37:M37"/>
  </mergeCells>
  <hyperlinks>
    <hyperlink ref="I5" r:id="rId1" display="www.pimcheck.org "/>
    <hyperlink ref="E5" r:id="rId2"/>
    <hyperlink ref="H5" r:id="rId3"/>
    <hyperlink ref="C5" r:id="rId4"/>
    <hyperlink ref="J5" r:id="rId5" display="Observance (Girerd)"/>
    <hyperlink ref="D5" r:id="rId6" display="Risque allongment QT"/>
    <hyperlink ref="G5" r:id="rId7"/>
  </hyperlinks>
  <pageMargins left="0.7" right="0.7" top="0.75" bottom="0.75" header="0.3" footer="0.3"/>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A9" sqref="A9:A13"/>
    </sheetView>
  </sheetViews>
  <sheetFormatPr baseColWidth="10" defaultRowHeight="15" x14ac:dyDescent="0.25"/>
  <sheetData>
    <row r="2" spans="1:3" x14ac:dyDescent="0.25">
      <c r="A2" t="s">
        <v>9</v>
      </c>
      <c r="B2" t="s">
        <v>6</v>
      </c>
    </row>
    <row r="3" spans="1:3" x14ac:dyDescent="0.25">
      <c r="A3" t="s">
        <v>10</v>
      </c>
      <c r="B3" t="s">
        <v>7</v>
      </c>
    </row>
    <row r="4" spans="1:3" x14ac:dyDescent="0.25">
      <c r="A4" t="s">
        <v>11</v>
      </c>
      <c r="B4" t="s">
        <v>8</v>
      </c>
    </row>
    <row r="6" spans="1:3" x14ac:dyDescent="0.25">
      <c r="A6" t="s">
        <v>16</v>
      </c>
    </row>
    <row r="7" spans="1:3" x14ac:dyDescent="0.25">
      <c r="A7" t="s">
        <v>17</v>
      </c>
    </row>
    <row r="9" spans="1:3" x14ac:dyDescent="0.25">
      <c r="A9" t="s">
        <v>21</v>
      </c>
    </row>
    <row r="10" spans="1:3" x14ac:dyDescent="0.25">
      <c r="A10" t="s">
        <v>19</v>
      </c>
      <c r="C10" t="s">
        <v>24</v>
      </c>
    </row>
    <row r="11" spans="1:3" x14ac:dyDescent="0.25">
      <c r="A11" t="s">
        <v>20</v>
      </c>
    </row>
    <row r="12" spans="1:3" x14ac:dyDescent="0.25">
      <c r="A12" t="s">
        <v>22</v>
      </c>
      <c r="C12" t="s">
        <v>23</v>
      </c>
    </row>
    <row r="13" spans="1:3" x14ac:dyDescent="0.25">
      <c r="A13"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Lisez-moi</vt:lpstr>
      <vt:lpstr>Recueil</vt:lpstr>
      <vt:lpstr>Résultats</vt:lpstr>
      <vt:lpstr>Résultats masqués calcul</vt:lpstr>
      <vt:lpstr>Listes</vt:lpstr>
      <vt:lpstr>Résultats!Zone_d_impression</vt:lpstr>
    </vt:vector>
  </TitlesOfParts>
  <Company>CHIC Cornouaille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PIRIOU Gilles</dc:creator>
  <cp:lastModifiedBy>OMEDIT</cp:lastModifiedBy>
  <cp:lastPrinted>2024-05-15T15:21:49Z</cp:lastPrinted>
  <dcterms:created xsi:type="dcterms:W3CDTF">2024-05-02T09:47:33Z</dcterms:created>
  <dcterms:modified xsi:type="dcterms:W3CDTF">2024-05-15T15:44:36Z</dcterms:modified>
</cp:coreProperties>
</file>