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rs076s05\METIERS_ROUEN\DAP-DIRECTION-APPUI-PERFORMANCE\DAP-QUALITE-PERFORMANCE\OMEDIT-NORMANDIE\Comités techniques\CT Management QSGDR\Circuit médicaments au bloc opératoire\1-Grille\"/>
    </mc:Choice>
  </mc:AlternateContent>
  <bookViews>
    <workbookView xWindow="0" yWindow="0" windowWidth="28800" windowHeight="12345" tabRatio="710" firstSheet="1" activeTab="1"/>
  </bookViews>
  <sheets>
    <sheet name="Valid données" sheetId="8" state="hidden" r:id="rId1"/>
    <sheet name="Lisez-moi" sheetId="1" r:id="rId2"/>
    <sheet name="Informations générales" sheetId="2" r:id="rId3"/>
    <sheet name="Pré-requis" sheetId="10" r:id="rId4"/>
    <sheet name="Grille autoévaluation" sheetId="3" r:id="rId5"/>
    <sheet name="Grille évaluation croisée" sheetId="4" r:id="rId6"/>
    <sheet name="Entretien patient" sheetId="5" r:id="rId7"/>
    <sheet name="Résultats" sheetId="6" r:id="rId8"/>
    <sheet name="Plan d'actions" sheetId="7" r:id="rId9"/>
    <sheet name="Feuil2" sheetId="9" state="hidden" r:id="rId10"/>
  </sheets>
  <definedNames>
    <definedName name="_xlnm._FilterDatabase" localSheetId="6" hidden="1">'Entretien patient'!$A$3:$G$20</definedName>
    <definedName name="_xlnm._FilterDatabase" localSheetId="4" hidden="1">'Grille autoévaluation'!$A$5:$I$49</definedName>
    <definedName name="_xlnm._FilterDatabase" localSheetId="5" hidden="1">'Grille évaluation croisée'!$A$3:$I$83</definedName>
    <definedName name="_xlnm._FilterDatabase" localSheetId="8" hidden="1">'Plan d''actions'!$A$5:$J$5</definedName>
    <definedName name="_xlnm._FilterDatabase" localSheetId="3" hidden="1">'Pré-requis'!$A$6:$E$69</definedName>
    <definedName name="choix1">'Valid données'!$B$2:$B$3</definedName>
    <definedName name="choix2">'Valid données'!$D$2:$D$4</definedName>
    <definedName name="choix3">'Valid données'!$F$2:$F$5</definedName>
    <definedName name="choix4">'Valid données'!$H$2:$H$6</definedName>
    <definedName name="choix5">'Valid données'!$J$2:$J$6</definedName>
    <definedName name="COTA">#REF!</definedName>
    <definedName name="RéfN4">#NAME?</definedName>
    <definedName name="_xlnm.Print_Area" localSheetId="6">'Entretien patient'!$A$1:$G$20</definedName>
    <definedName name="_xlnm.Print_Area" localSheetId="4">'Grille autoévaluation'!$A$1:$H$48</definedName>
    <definedName name="_xlnm.Print_Area" localSheetId="5">'Grille évaluation croisée'!$A$1:$I$82</definedName>
    <definedName name="_xlnm.Print_Area" localSheetId="1">'Lisez-moi'!$B$1:$C$75</definedName>
    <definedName name="_xlnm.Print_Area" localSheetId="8">'Plan d''actions'!$A$1:$J$128</definedName>
  </definedNames>
  <calcPr calcId="162913"/>
</workbook>
</file>

<file path=xl/calcChain.xml><?xml version="1.0" encoding="utf-8"?>
<calcChain xmlns="http://schemas.openxmlformats.org/spreadsheetml/2006/main">
  <c r="H20" i="5" l="1"/>
  <c r="H19" i="5"/>
  <c r="H18" i="5"/>
  <c r="H17" i="5"/>
  <c r="H16" i="5"/>
  <c r="H15" i="5"/>
  <c r="H14" i="5"/>
  <c r="H13" i="5"/>
  <c r="H12" i="5"/>
  <c r="H11" i="5"/>
  <c r="H10" i="5"/>
  <c r="H9" i="5"/>
  <c r="H8" i="5"/>
  <c r="H7" i="5"/>
  <c r="H6" i="5"/>
  <c r="H5" i="5"/>
  <c r="J82" i="4"/>
  <c r="J80" i="4"/>
  <c r="J78" i="4"/>
  <c r="J76" i="4"/>
  <c r="J75" i="4"/>
  <c r="J74" i="4"/>
  <c r="J73" i="4"/>
  <c r="J72" i="4"/>
  <c r="J71" i="4"/>
  <c r="J70" i="4"/>
  <c r="J69" i="4"/>
  <c r="J68" i="4"/>
  <c r="J67" i="4"/>
  <c r="J66" i="4"/>
  <c r="J65" i="4"/>
  <c r="J64" i="4"/>
  <c r="J63" i="4"/>
  <c r="J61" i="4"/>
  <c r="J60" i="4"/>
  <c r="J59" i="4"/>
  <c r="J58" i="4"/>
  <c r="J56" i="4"/>
  <c r="J55" i="4"/>
  <c r="J53" i="4"/>
  <c r="J52" i="4"/>
  <c r="J51" i="4"/>
  <c r="J50" i="4"/>
  <c r="J49" i="4"/>
  <c r="J48" i="4"/>
  <c r="J46" i="4"/>
  <c r="J45" i="4"/>
  <c r="J43" i="4"/>
  <c r="J42" i="4"/>
  <c r="J41" i="4"/>
  <c r="J39" i="4"/>
  <c r="J38" i="4"/>
  <c r="J37" i="4"/>
  <c r="J36" i="4"/>
  <c r="J35" i="4"/>
  <c r="J34" i="4"/>
  <c r="J33" i="4"/>
  <c r="J32" i="4"/>
  <c r="J31" i="4"/>
  <c r="J30" i="4"/>
  <c r="J29" i="4"/>
  <c r="J27" i="4"/>
  <c r="J26" i="4"/>
  <c r="J24" i="4"/>
  <c r="J23" i="4"/>
  <c r="J22" i="4"/>
  <c r="J21" i="4"/>
  <c r="J20" i="4"/>
  <c r="J19" i="4"/>
  <c r="J18" i="4"/>
  <c r="J17" i="4"/>
  <c r="J16" i="4"/>
  <c r="J13" i="4"/>
  <c r="J12" i="4"/>
  <c r="J10" i="4"/>
  <c r="J9" i="4"/>
  <c r="J8" i="4"/>
  <c r="J7" i="4"/>
  <c r="J6" i="4"/>
  <c r="J5" i="4"/>
  <c r="I48" i="3"/>
  <c r="I47" i="3"/>
  <c r="I46" i="3"/>
  <c r="I45" i="3"/>
  <c r="I44" i="3"/>
  <c r="I43" i="3"/>
  <c r="I42" i="3"/>
  <c r="I41" i="3"/>
  <c r="I40" i="3"/>
  <c r="I39" i="3"/>
  <c r="I37" i="3"/>
  <c r="I36" i="3"/>
  <c r="I34" i="3"/>
  <c r="I32" i="3"/>
  <c r="I31" i="3"/>
  <c r="I30" i="3"/>
  <c r="I28" i="3"/>
  <c r="I27" i="3"/>
  <c r="I26" i="3"/>
  <c r="I25" i="3"/>
  <c r="I23" i="3"/>
  <c r="I22" i="3"/>
  <c r="I21" i="3"/>
  <c r="I20" i="3"/>
  <c r="I19" i="3"/>
  <c r="I17" i="3"/>
  <c r="I15" i="3"/>
  <c r="I14" i="3"/>
  <c r="I13" i="3"/>
  <c r="I12" i="3"/>
  <c r="I9" i="3"/>
  <c r="I8" i="3"/>
  <c r="I7" i="3"/>
  <c r="I4" i="5" l="1"/>
  <c r="L81" i="4"/>
  <c r="M24" i="6" s="1"/>
  <c r="L79" i="4"/>
  <c r="L77" i="4"/>
  <c r="L62" i="4"/>
  <c r="L57" i="4"/>
  <c r="K54" i="4"/>
  <c r="K47" i="4"/>
  <c r="K44" i="4"/>
  <c r="K40" i="4"/>
  <c r="K28" i="4"/>
  <c r="K25" i="4"/>
  <c r="K15" i="4"/>
  <c r="L11" i="4"/>
  <c r="L4" i="4"/>
  <c r="J16" i="3"/>
  <c r="D24" i="6"/>
  <c r="B140" i="7"/>
  <c r="E132" i="7"/>
  <c r="B121" i="7"/>
  <c r="C121" i="7"/>
  <c r="B122" i="7"/>
  <c r="C122" i="7"/>
  <c r="L14" i="4" l="1"/>
  <c r="A147" i="7"/>
  <c r="E147" i="7" s="1"/>
  <c r="B147" i="7"/>
  <c r="C147" i="7"/>
  <c r="D147" i="7"/>
  <c r="A133" i="7"/>
  <c r="B133" i="7"/>
  <c r="C133" i="7"/>
  <c r="D133" i="7"/>
  <c r="E133" i="7"/>
  <c r="A134" i="7"/>
  <c r="E134" i="7" s="1"/>
  <c r="B134" i="7"/>
  <c r="C134" i="7"/>
  <c r="D134" i="7"/>
  <c r="A135" i="7"/>
  <c r="E135" i="7" s="1"/>
  <c r="B135" i="7"/>
  <c r="C135" i="7"/>
  <c r="D135" i="7"/>
  <c r="A136" i="7"/>
  <c r="B136" i="7"/>
  <c r="C136" i="7"/>
  <c r="D136" i="7"/>
  <c r="E136" i="7"/>
  <c r="A137" i="7"/>
  <c r="E137" i="7" s="1"/>
  <c r="B137" i="7"/>
  <c r="C137" i="7"/>
  <c r="D137" i="7"/>
  <c r="A138" i="7"/>
  <c r="B138" i="7"/>
  <c r="C138" i="7"/>
  <c r="D138" i="7"/>
  <c r="E138" i="7"/>
  <c r="A139" i="7"/>
  <c r="E139" i="7" s="1"/>
  <c r="B139" i="7"/>
  <c r="C139" i="7"/>
  <c r="D139" i="7"/>
  <c r="A140" i="7"/>
  <c r="E140" i="7" s="1"/>
  <c r="C140" i="7"/>
  <c r="D140" i="7"/>
  <c r="A141" i="7"/>
  <c r="E141" i="7" s="1"/>
  <c r="B141" i="7"/>
  <c r="C141" i="7"/>
  <c r="D141" i="7"/>
  <c r="A142" i="7"/>
  <c r="E142" i="7" s="1"/>
  <c r="B142" i="7"/>
  <c r="C142" i="7"/>
  <c r="D142" i="7"/>
  <c r="A143" i="7"/>
  <c r="B143" i="7"/>
  <c r="C143" i="7"/>
  <c r="D143" i="7"/>
  <c r="E143" i="7"/>
  <c r="A144" i="7"/>
  <c r="E144" i="7" s="1"/>
  <c r="B144" i="7"/>
  <c r="C144" i="7"/>
  <c r="D144" i="7"/>
  <c r="A145" i="7"/>
  <c r="E145" i="7" s="1"/>
  <c r="B145" i="7"/>
  <c r="C145" i="7"/>
  <c r="D145" i="7"/>
  <c r="A146" i="7"/>
  <c r="E146" i="7" s="1"/>
  <c r="B146" i="7"/>
  <c r="C146" i="7"/>
  <c r="D146" i="7"/>
  <c r="B19" i="7"/>
  <c r="A17" i="7"/>
  <c r="B17" i="7"/>
  <c r="C17" i="7"/>
  <c r="D17" i="7"/>
  <c r="A15" i="7"/>
  <c r="B15" i="7"/>
  <c r="C15" i="7"/>
  <c r="D15" i="7"/>
  <c r="A16" i="7"/>
  <c r="B16" i="7"/>
  <c r="C16" i="7"/>
  <c r="D16" i="7"/>
  <c r="D11" i="7"/>
  <c r="C11" i="7"/>
  <c r="B11" i="7"/>
  <c r="A11" i="7"/>
  <c r="D10" i="7"/>
  <c r="C10" i="7"/>
  <c r="B10" i="7"/>
  <c r="A10" i="7"/>
  <c r="B110" i="7"/>
  <c r="C110" i="7"/>
  <c r="D110" i="7"/>
  <c r="B111" i="7"/>
  <c r="C111" i="7"/>
  <c r="D111" i="7"/>
  <c r="B112" i="7"/>
  <c r="C112" i="7"/>
  <c r="D112" i="7"/>
  <c r="B113" i="7"/>
  <c r="C113" i="7"/>
  <c r="D113" i="7"/>
  <c r="B114" i="7"/>
  <c r="C114" i="7"/>
  <c r="D114" i="7"/>
  <c r="B115" i="7"/>
  <c r="C115" i="7"/>
  <c r="D115" i="7"/>
  <c r="B116" i="7"/>
  <c r="C116" i="7"/>
  <c r="D116" i="7"/>
  <c r="B117" i="7"/>
  <c r="C117" i="7"/>
  <c r="D117" i="7"/>
  <c r="B118" i="7"/>
  <c r="C118" i="7"/>
  <c r="D118" i="7"/>
  <c r="B119" i="7"/>
  <c r="C119" i="7"/>
  <c r="D119" i="7"/>
  <c r="B120" i="7"/>
  <c r="C120" i="7"/>
  <c r="D120" i="7"/>
  <c r="B123" i="7"/>
  <c r="C123" i="7"/>
  <c r="D123" i="7"/>
  <c r="A111" i="7"/>
  <c r="E111" i="7" s="1"/>
  <c r="A112" i="7"/>
  <c r="E112" i="7" s="1"/>
  <c r="A113" i="7"/>
  <c r="E113" i="7" s="1"/>
  <c r="A114" i="7"/>
  <c r="E114" i="7" s="1"/>
  <c r="A115" i="7"/>
  <c r="E115" i="7" s="1"/>
  <c r="A116" i="7"/>
  <c r="E116" i="7" s="1"/>
  <c r="A117" i="7"/>
  <c r="E117" i="7" s="1"/>
  <c r="A118" i="7"/>
  <c r="E118" i="7" s="1"/>
  <c r="A119" i="7"/>
  <c r="E119" i="7" s="1"/>
  <c r="A120" i="7"/>
  <c r="E120" i="7" s="1"/>
  <c r="A121" i="7"/>
  <c r="E121" i="7" s="1"/>
  <c r="A122" i="7"/>
  <c r="E122" i="7" s="1"/>
  <c r="A123" i="7"/>
  <c r="E123" i="7" s="1"/>
  <c r="A110" i="7"/>
  <c r="E110" i="7" s="1"/>
  <c r="A86" i="7"/>
  <c r="A85" i="7"/>
  <c r="A84" i="7"/>
  <c r="A83" i="7"/>
  <c r="E83" i="7" s="1"/>
  <c r="A82" i="7"/>
  <c r="E82" i="7" s="1"/>
  <c r="A81" i="7"/>
  <c r="D83" i="7"/>
  <c r="C83" i="7"/>
  <c r="B83" i="7"/>
  <c r="D82" i="7"/>
  <c r="C82" i="7"/>
  <c r="B82" i="7"/>
  <c r="A71" i="7"/>
  <c r="A35" i="7"/>
  <c r="D28" i="7"/>
  <c r="C28" i="7"/>
  <c r="B28" i="7"/>
  <c r="A28" i="7"/>
  <c r="A19" i="7"/>
  <c r="D19" i="7"/>
  <c r="C19" i="7"/>
  <c r="K38" i="3"/>
  <c r="K35" i="3"/>
  <c r="K33" i="3"/>
  <c r="K29" i="3"/>
  <c r="K24" i="3"/>
  <c r="J18" i="3"/>
  <c r="J11" i="3"/>
  <c r="K6" i="3"/>
  <c r="K10" i="3" l="1"/>
  <c r="A129" i="7" l="1"/>
  <c r="E129" i="7" s="1"/>
  <c r="B129" i="7"/>
  <c r="C129" i="7"/>
  <c r="D129" i="7"/>
  <c r="A61" i="7"/>
  <c r="E61" i="7" s="1"/>
  <c r="B61" i="7"/>
  <c r="C61" i="7"/>
  <c r="D61" i="7"/>
  <c r="A50" i="7"/>
  <c r="B50" i="7"/>
  <c r="C50" i="7"/>
  <c r="D50" i="7"/>
  <c r="A48" i="7"/>
  <c r="B48" i="7"/>
  <c r="C48" i="7"/>
  <c r="D48" i="7"/>
  <c r="A49" i="7"/>
  <c r="B49" i="7"/>
  <c r="C49" i="7"/>
  <c r="D49" i="7"/>
  <c r="A36" i="7"/>
  <c r="B36" i="7"/>
  <c r="C36" i="7"/>
  <c r="D36" i="7"/>
  <c r="A37" i="7"/>
  <c r="A38" i="7"/>
  <c r="B38" i="7"/>
  <c r="C38" i="7"/>
  <c r="D38" i="7"/>
  <c r="A39" i="7"/>
  <c r="B39" i="7"/>
  <c r="C39" i="7"/>
  <c r="D39" i="7"/>
  <c r="A40" i="7"/>
  <c r="A41" i="7"/>
  <c r="B41" i="7"/>
  <c r="C41" i="7"/>
  <c r="D41" i="7"/>
  <c r="A42" i="7"/>
  <c r="B42" i="7"/>
  <c r="C42" i="7"/>
  <c r="D42" i="7"/>
  <c r="A43" i="7"/>
  <c r="B43" i="7"/>
  <c r="C43" i="7"/>
  <c r="D43" i="7"/>
  <c r="A44" i="7"/>
  <c r="B44" i="7"/>
  <c r="C44" i="7"/>
  <c r="D44" i="7"/>
  <c r="A45" i="7"/>
  <c r="B45" i="7"/>
  <c r="C45" i="7"/>
  <c r="D45" i="7"/>
  <c r="A46" i="7"/>
  <c r="B46" i="7"/>
  <c r="C46" i="7"/>
  <c r="D46" i="7"/>
  <c r="A47" i="7"/>
  <c r="B47" i="7"/>
  <c r="C47" i="7"/>
  <c r="D47" i="7"/>
  <c r="D89" i="7" l="1"/>
  <c r="D90" i="7"/>
  <c r="D88" i="7"/>
  <c r="C89" i="7"/>
  <c r="C90" i="7"/>
  <c r="C88" i="7"/>
  <c r="A89" i="7"/>
  <c r="E89" i="7" s="1"/>
  <c r="A90" i="7"/>
  <c r="E90" i="7" s="1"/>
  <c r="A88" i="7"/>
  <c r="E88" i="7" s="1"/>
  <c r="M30" i="6"/>
  <c r="M21" i="6"/>
  <c r="V7" i="6"/>
  <c r="M7" i="6"/>
  <c r="D7" i="6"/>
  <c r="D12" i="6" l="1"/>
  <c r="D16" i="6"/>
  <c r="V12" i="6"/>
  <c r="V14" i="6"/>
  <c r="V13" i="6"/>
  <c r="M29" i="6"/>
  <c r="D23" i="6" l="1"/>
  <c r="D17" i="6"/>
  <c r="D22" i="6" l="1"/>
  <c r="D20" i="6"/>
  <c r="D18" i="6"/>
  <c r="M16" i="6" l="1"/>
  <c r="M14" i="6" l="1"/>
  <c r="M28" i="6" l="1"/>
  <c r="B132" i="7"/>
  <c r="D127" i="7"/>
  <c r="C127" i="7"/>
  <c r="B127" i="7"/>
  <c r="A127" i="7"/>
  <c r="E127" i="7" s="1"/>
  <c r="D125" i="7"/>
  <c r="C125" i="7"/>
  <c r="B125" i="7"/>
  <c r="A125" i="7"/>
  <c r="E125" i="7" s="1"/>
  <c r="D108" i="7"/>
  <c r="C108" i="7"/>
  <c r="B108" i="7"/>
  <c r="A108" i="7"/>
  <c r="E108" i="7" s="1"/>
  <c r="D107" i="7"/>
  <c r="C107" i="7"/>
  <c r="B107" i="7"/>
  <c r="A107" i="7"/>
  <c r="E107" i="7" s="1"/>
  <c r="D106" i="7"/>
  <c r="C106" i="7"/>
  <c r="B106" i="7"/>
  <c r="A106" i="7"/>
  <c r="E106" i="7" s="1"/>
  <c r="D105" i="7"/>
  <c r="C105" i="7"/>
  <c r="B105" i="7"/>
  <c r="A105" i="7"/>
  <c r="E105" i="7" s="1"/>
  <c r="D103" i="7"/>
  <c r="C103" i="7"/>
  <c r="B103" i="7"/>
  <c r="A103" i="7"/>
  <c r="E103" i="7" s="1"/>
  <c r="D100" i="7"/>
  <c r="C100" i="7"/>
  <c r="B100" i="7"/>
  <c r="A100" i="7"/>
  <c r="E100" i="7" s="1"/>
  <c r="D99" i="7"/>
  <c r="C99" i="7"/>
  <c r="B99" i="7"/>
  <c r="A99" i="7"/>
  <c r="E99" i="7" s="1"/>
  <c r="D98" i="7"/>
  <c r="C98" i="7"/>
  <c r="B98" i="7"/>
  <c r="A98" i="7"/>
  <c r="E98" i="7" s="1"/>
  <c r="D97" i="7"/>
  <c r="C97" i="7"/>
  <c r="B97" i="7"/>
  <c r="A97" i="7"/>
  <c r="E97" i="7" s="1"/>
  <c r="D96" i="7"/>
  <c r="C96" i="7"/>
  <c r="B96" i="7"/>
  <c r="A96" i="7"/>
  <c r="E96" i="7" s="1"/>
  <c r="D93" i="7"/>
  <c r="C93" i="7"/>
  <c r="B93" i="7"/>
  <c r="A93" i="7"/>
  <c r="E93" i="7" s="1"/>
  <c r="D92" i="7"/>
  <c r="C92" i="7"/>
  <c r="B92" i="7"/>
  <c r="A92" i="7"/>
  <c r="E92" i="7" s="1"/>
  <c r="B90" i="7"/>
  <c r="B89" i="7"/>
  <c r="D86" i="7"/>
  <c r="C86" i="7"/>
  <c r="B86" i="7"/>
  <c r="E86" i="7"/>
  <c r="D85" i="7"/>
  <c r="C85" i="7"/>
  <c r="B85" i="7"/>
  <c r="E85" i="7"/>
  <c r="D84" i="7"/>
  <c r="C84" i="7"/>
  <c r="B84" i="7"/>
  <c r="E84" i="7"/>
  <c r="D81" i="7"/>
  <c r="C81" i="7"/>
  <c r="B81" i="7"/>
  <c r="E81" i="7"/>
  <c r="D80" i="7"/>
  <c r="C80" i="7"/>
  <c r="B80" i="7"/>
  <c r="A80" i="7"/>
  <c r="E80" i="7" s="1"/>
  <c r="D79" i="7"/>
  <c r="C79" i="7"/>
  <c r="B79" i="7"/>
  <c r="A79" i="7"/>
  <c r="E79" i="7" s="1"/>
  <c r="D78" i="7"/>
  <c r="C78" i="7"/>
  <c r="B78" i="7"/>
  <c r="A78" i="7"/>
  <c r="E78" i="7" s="1"/>
  <c r="D77" i="7"/>
  <c r="C77" i="7"/>
  <c r="B77" i="7"/>
  <c r="A77" i="7"/>
  <c r="E77" i="7" s="1"/>
  <c r="D74" i="7"/>
  <c r="C74" i="7"/>
  <c r="B74" i="7"/>
  <c r="A74" i="7"/>
  <c r="E74" i="7" s="1"/>
  <c r="D73" i="7"/>
  <c r="C73" i="7"/>
  <c r="B73" i="7"/>
  <c r="A73" i="7"/>
  <c r="E73" i="7" s="1"/>
  <c r="B102" i="7"/>
  <c r="B95" i="7"/>
  <c r="B88" i="7"/>
  <c r="B76" i="7"/>
  <c r="D71" i="7"/>
  <c r="C71" i="7"/>
  <c r="B71" i="7"/>
  <c r="E71" i="7"/>
  <c r="D70" i="7"/>
  <c r="C70" i="7"/>
  <c r="B70" i="7"/>
  <c r="A70" i="7"/>
  <c r="E70" i="7" s="1"/>
  <c r="D69" i="7"/>
  <c r="C69" i="7"/>
  <c r="B69" i="7"/>
  <c r="A69" i="7"/>
  <c r="E69" i="7" s="1"/>
  <c r="D68" i="7"/>
  <c r="C68" i="7"/>
  <c r="B68" i="7"/>
  <c r="A68" i="7"/>
  <c r="E68" i="7" s="1"/>
  <c r="D67" i="7"/>
  <c r="C67" i="7"/>
  <c r="B67" i="7"/>
  <c r="A67" i="7"/>
  <c r="E67" i="7" s="1"/>
  <c r="D66" i="7"/>
  <c r="C66" i="7"/>
  <c r="B66" i="7"/>
  <c r="A66" i="7"/>
  <c r="E66" i="7" s="1"/>
  <c r="D65" i="7"/>
  <c r="C65" i="7"/>
  <c r="B65" i="7"/>
  <c r="A65" i="7"/>
  <c r="E65" i="7" s="1"/>
  <c r="D64" i="7"/>
  <c r="C64" i="7"/>
  <c r="B64" i="7"/>
  <c r="A64" i="7"/>
  <c r="E64" i="7" s="1"/>
  <c r="D60" i="7"/>
  <c r="C60" i="7"/>
  <c r="B60" i="7"/>
  <c r="A60" i="7"/>
  <c r="E60" i="7" s="1"/>
  <c r="D58" i="7"/>
  <c r="C58" i="7"/>
  <c r="B58" i="7"/>
  <c r="A58" i="7"/>
  <c r="E58" i="7" s="1"/>
  <c r="D57" i="7"/>
  <c r="C57" i="7"/>
  <c r="B57" i="7"/>
  <c r="A57" i="7"/>
  <c r="E57" i="7" s="1"/>
  <c r="D56" i="7"/>
  <c r="C56" i="7"/>
  <c r="B56" i="7"/>
  <c r="A56" i="7"/>
  <c r="E56" i="7" s="1"/>
  <c r="D55" i="7"/>
  <c r="C55" i="7"/>
  <c r="B55" i="7"/>
  <c r="A55" i="7"/>
  <c r="E55" i="7" s="1"/>
  <c r="D54" i="7"/>
  <c r="C54" i="7"/>
  <c r="B54" i="7"/>
  <c r="A54" i="7"/>
  <c r="E54" i="7" s="1"/>
  <c r="B53" i="7" l="1"/>
  <c r="A53" i="7"/>
  <c r="E53" i="7" s="1"/>
  <c r="C53" i="7"/>
  <c r="D53" i="7"/>
  <c r="D34" i="7"/>
  <c r="C34" i="7"/>
  <c r="B34" i="7"/>
  <c r="A34" i="7"/>
  <c r="D33" i="7"/>
  <c r="C33" i="7"/>
  <c r="B33" i="7"/>
  <c r="A33" i="7"/>
  <c r="D32" i="7"/>
  <c r="C32" i="7"/>
  <c r="B32" i="7"/>
  <c r="A32" i="7"/>
  <c r="D30" i="7"/>
  <c r="C30" i="7"/>
  <c r="B30" i="7"/>
  <c r="A30" i="7"/>
  <c r="D29" i="7"/>
  <c r="C29" i="7"/>
  <c r="B29" i="7"/>
  <c r="A29" i="7"/>
  <c r="D27" i="7"/>
  <c r="C27" i="7"/>
  <c r="B27" i="7"/>
  <c r="A27" i="7"/>
  <c r="B25" i="7"/>
  <c r="B24" i="7"/>
  <c r="B23" i="7"/>
  <c r="B22" i="7"/>
  <c r="B21" i="7"/>
  <c r="B14" i="7"/>
  <c r="B9" i="7"/>
  <c r="C9" i="7" l="1"/>
  <c r="D132" i="7" l="1"/>
  <c r="D102" i="7"/>
  <c r="D95" i="7"/>
  <c r="D76" i="7" l="1"/>
  <c r="D25" i="7" l="1"/>
  <c r="D24" i="7"/>
  <c r="D23" i="7"/>
  <c r="D22" i="7"/>
  <c r="D21" i="7"/>
  <c r="D14" i="7"/>
  <c r="D9" i="7"/>
  <c r="C102" i="7" l="1"/>
  <c r="A102" i="7"/>
  <c r="E102" i="7" s="1"/>
  <c r="C95" i="7"/>
  <c r="A95" i="7"/>
  <c r="E95" i="7" s="1"/>
  <c r="A21" i="7"/>
  <c r="C21" i="7"/>
  <c r="C14" i="7"/>
  <c r="A14" i="7"/>
  <c r="M12" i="6" l="1"/>
  <c r="T59" i="6"/>
  <c r="M18" i="6"/>
  <c r="M11" i="6"/>
  <c r="M26" i="6" l="1"/>
  <c r="V10" i="6"/>
  <c r="M17" i="6"/>
  <c r="M20" i="6"/>
  <c r="M22" i="6"/>
  <c r="M15" i="6"/>
  <c r="M19" i="6"/>
  <c r="M23" i="6"/>
  <c r="D15" i="6"/>
  <c r="D13" i="6"/>
  <c r="D11" i="6"/>
  <c r="D14" i="6"/>
  <c r="M13" i="6"/>
  <c r="M10" i="6"/>
  <c r="C4" i="9"/>
  <c r="C132" i="7"/>
  <c r="A132" i="7"/>
  <c r="C76" i="7"/>
  <c r="A76" i="7"/>
  <c r="E76" i="7" s="1"/>
  <c r="C25" i="7"/>
  <c r="A25" i="7"/>
  <c r="C24" i="7"/>
  <c r="A24" i="7"/>
  <c r="C23" i="7"/>
  <c r="A23" i="7"/>
  <c r="C22" i="7"/>
  <c r="A22" i="7"/>
  <c r="A9" i="7"/>
  <c r="E2" i="7"/>
  <c r="E1" i="7"/>
  <c r="D3" i="6"/>
  <c r="D10" i="6" l="1"/>
</calcChain>
</file>

<file path=xl/sharedStrings.xml><?xml version="1.0" encoding="utf-8"?>
<sst xmlns="http://schemas.openxmlformats.org/spreadsheetml/2006/main" count="936" uniqueCount="629">
  <si>
    <t>ALR : anesthesie loco-régionale</t>
  </si>
  <si>
    <t>BO : Bloc opératoire</t>
  </si>
  <si>
    <t>CREX : Comité de retour d'expérience</t>
  </si>
  <si>
    <t>EIM : èvénement indésirable médicamenteux</t>
  </si>
  <si>
    <t>EIGM : èvénement indésirable grave médicamenteux</t>
  </si>
  <si>
    <t>MQPECM : Management de la qualité de la prise en charge médicamenteuse</t>
  </si>
  <si>
    <t>RMM : Revue de morbi-mortalité</t>
  </si>
  <si>
    <t>RSMQPECM : responsable du système management de la qualité de la prise en charge médicamenteuse</t>
  </si>
  <si>
    <t>Nom de l'établissement :</t>
  </si>
  <si>
    <t>Politique de sécurisation du médicament au bloc opératoire</t>
  </si>
  <si>
    <t>N°</t>
  </si>
  <si>
    <t>Interlocuteurs privilégiés</t>
  </si>
  <si>
    <t>Commentaires</t>
  </si>
  <si>
    <t>ORGANISATION</t>
  </si>
  <si>
    <r>
      <rPr>
        <sz val="12"/>
        <rFont val="Calibri"/>
        <family val="2"/>
        <scheme val="minor"/>
      </rPr>
      <t>Des</t>
    </r>
    <r>
      <rPr>
        <b/>
        <sz val="12"/>
        <rFont val="Calibri"/>
        <family val="2"/>
        <scheme val="minor"/>
      </rPr>
      <t xml:space="preserve"> sources actualisées et validées </t>
    </r>
    <r>
      <rPr>
        <sz val="12"/>
        <rFont val="Calibri"/>
        <family val="2"/>
        <scheme val="minor"/>
      </rPr>
      <t>sur le médicament sont disponibles pour les professionnels du bloc opératoire</t>
    </r>
  </si>
  <si>
    <t>Cadre
RSMQPECM
Pharmacien 
Chef de bloc
Chirurgien
MAR</t>
  </si>
  <si>
    <t xml:space="preserve">*Ressources informatiques accessibles à tous pour la prescription, la préparation, l’administration et sur les recommandations (recommandations des sociétés savantes, textes réglementaires …) 
'*Accès à au moins une des bases de données sur les médicaments agréée par le HAS (Base Vidal, Base Thériaque, Base Thésorimed, Base Claude Bernard...)
*Autre : document, outil informatique - guide d'usage d'équipement - précautions d'usage des fluides médicaux - grilles / check list pour sécurisation de préparation/administration  </t>
  </si>
  <si>
    <t>*Présence des procédures validées en instance mises à disposition des professionnels
Exemples non exhaustifs :
*Règles générales d'approvisionnement, de gestion, de conservation et d'utilisation des médicaments
*Modalités de la permanence pharmaceutique (accès aux médicaments pendant la fermeture de la PUI…).
*Protocole(s) thérapeutique(s) validé(s) par la COMEDIMS pour l’antibioprophylaxie des patients opérés, la thromboprophalaxie, prémédication, la prise en charge de la douleur
*Document validé rappelant les médicaments à ne pas mélanger dans un pousse-seringue ou dans une perfusion, ou à ne pas administrer en même temps sur la même voie
*Modalités d'utilisation des dispositifs d'administration (pousse-seringues électriques, pompes, PCA, infuseur…).
*Protocoles de préparation des médicaments précisant les modalités de reconstitution du médicament, la concentration finale du médicament (exprimée par exemple en mg/mL, µg/mL, UI/mL), le volume à préparer ainsi que celui de la seringue utilisée, les associations médicamenteuses utilisables dans la structure et la durée de conservation des préparations en accord avec le pharmacien</t>
  </si>
  <si>
    <t xml:space="preserve">Cadre
RSMQPECM 
Chef de bloc
Pharmacien </t>
  </si>
  <si>
    <t>GESTION DES RISQUES</t>
  </si>
  <si>
    <t>Check-list HAS</t>
  </si>
  <si>
    <t>Erreurs médicamenteuses</t>
  </si>
  <si>
    <t>Cadre
RSMQPECM 
Chef de bloc
Chirurgien
MAR</t>
  </si>
  <si>
    <t>ERREURS MEDICAMENTEUSES</t>
  </si>
  <si>
    <t>Cadre
RSMQPECM 
Chef de bloc
Pharmacien
Chirurgien
MAR</t>
  </si>
  <si>
    <t xml:space="preserve">2.3-06
Traceur ciblé </t>
  </si>
  <si>
    <t>Cadre
RSMQPECM 
Chef de bloc
Pharmacien
Chirurgien
MAR
IADE
IBODE
IDE</t>
  </si>
  <si>
    <t>Direction
Cadre
RSMQPECM 
Chef de bloc
Pharmacien
Chirurgien
MAR
IADE
IBODE
IDE</t>
  </si>
  <si>
    <t>Cadre
RSMQPECM 
Chef de bloc
Pharmacien
Chirurgien
MAR
IADE
IBODE</t>
  </si>
  <si>
    <t xml:space="preserve">*Programme d'actions disponible, complété, mis à jour régulièrement et suivi 
*déployé sur l’ensemble des blocs 
*communiqué à l’ensemble des professionnels. 
Pour chaque action d’amélioration sont définis l’objectif, le pilote, le calendrier, les indicateurs de suivi et les résultats obtenus </t>
  </si>
  <si>
    <t>FORMATION DES PROFESSIONNELS</t>
  </si>
  <si>
    <r>
      <t xml:space="preserve">Tous les </t>
    </r>
    <r>
      <rPr>
        <b/>
        <sz val="12"/>
        <rFont val="Calibri"/>
        <family val="2"/>
        <scheme val="minor"/>
      </rPr>
      <t xml:space="preserve">nouveaux arrivants </t>
    </r>
    <r>
      <rPr>
        <sz val="12"/>
        <rFont val="Calibri"/>
        <family val="2"/>
        <scheme val="minor"/>
      </rPr>
      <t xml:space="preserve">ont bénéficié d'une </t>
    </r>
    <r>
      <rPr>
        <b/>
        <sz val="12"/>
        <rFont val="Calibri"/>
        <family val="2"/>
        <scheme val="minor"/>
      </rPr>
      <t>information</t>
    </r>
    <r>
      <rPr>
        <sz val="12"/>
        <rFont val="Calibri"/>
        <family val="2"/>
        <scheme val="minor"/>
      </rPr>
      <t xml:space="preserve"> / </t>
    </r>
    <r>
      <rPr>
        <b/>
        <sz val="12"/>
        <rFont val="Calibri"/>
        <family val="2"/>
        <scheme val="minor"/>
      </rPr>
      <t>sensibilisation</t>
    </r>
    <r>
      <rPr>
        <sz val="12"/>
        <rFont val="Calibri"/>
        <family val="2"/>
        <scheme val="minor"/>
      </rPr>
      <t xml:space="preserve"> sur les modalités de la PECM au bloc opératoire (guide du nouvel arrivant) </t>
    </r>
  </si>
  <si>
    <t>Cadre
RSMQPECM 
Chef de bloc
Chirurgien
MAR
IADE
IBODE
IDE</t>
  </si>
  <si>
    <r>
      <t xml:space="preserve">Une </t>
    </r>
    <r>
      <rPr>
        <b/>
        <sz val="12"/>
        <rFont val="Calibri"/>
        <family val="2"/>
        <scheme val="minor"/>
      </rPr>
      <t>information</t>
    </r>
    <r>
      <rPr>
        <sz val="12"/>
        <rFont val="Calibri"/>
        <family val="2"/>
        <scheme val="minor"/>
      </rPr>
      <t xml:space="preserve"> des professionnels est réalisée sur les</t>
    </r>
    <r>
      <rPr>
        <b/>
        <sz val="12"/>
        <rFont val="Calibri"/>
        <family val="2"/>
        <scheme val="minor"/>
      </rPr>
      <t xml:space="preserve"> nouveaux produits, nouveaux médicaments, nouveaux matériels, nouvelles procédures </t>
    </r>
    <r>
      <rPr>
        <sz val="12"/>
        <rFont val="Calibri"/>
        <family val="2"/>
        <scheme val="minor"/>
      </rPr>
      <t>afin de limiter les risques induits.</t>
    </r>
  </si>
  <si>
    <t xml:space="preserve">*Formés au protocole d'utilisation de nouveaux matériels / médicaments/procédure, règles de fonctionnement et d'utilisation 
</t>
  </si>
  <si>
    <r>
      <t xml:space="preserve">Une sensibilisation et/ou </t>
    </r>
    <r>
      <rPr>
        <b/>
        <sz val="12"/>
        <rFont val="Calibri"/>
        <family val="2"/>
        <scheme val="minor"/>
      </rPr>
      <t>formation aux interruptions de tâches</t>
    </r>
    <r>
      <rPr>
        <sz val="12"/>
        <rFont val="Calibri"/>
        <family val="2"/>
        <scheme val="minor"/>
      </rPr>
      <t xml:space="preserve"> lors de la préparation des médicaments est déployée dans la structure</t>
    </r>
  </si>
  <si>
    <t xml:space="preserve">*Sensibilisation et/ou formation aux interruptions de tâches
*Modalités de lutte contre les interruptions de tâches mises en œuvre
*Exemples : audits, affichage, alerte lors de la préparation des médicaments pour empêcher l'interruption </t>
  </si>
  <si>
    <t>SYSTEME D'INFORMATION</t>
  </si>
  <si>
    <r>
      <t xml:space="preserve">Le circuit est </t>
    </r>
    <r>
      <rPr>
        <b/>
        <sz val="12"/>
        <color theme="1"/>
        <rFont val="Calibri"/>
        <family val="2"/>
        <scheme val="minor"/>
      </rPr>
      <t>informatisé</t>
    </r>
    <r>
      <rPr>
        <sz val="12"/>
        <color theme="1"/>
        <rFont val="Calibri"/>
        <family val="2"/>
        <scheme val="minor"/>
      </rPr>
      <t xml:space="preserve"> de la </t>
    </r>
    <r>
      <rPr>
        <b/>
        <sz val="12"/>
        <color theme="1"/>
        <rFont val="Calibri"/>
        <family val="2"/>
        <scheme val="minor"/>
      </rPr>
      <t>prescription</t>
    </r>
    <r>
      <rPr>
        <sz val="12"/>
        <color theme="1"/>
        <rFont val="Calibri"/>
        <family val="2"/>
        <scheme val="minor"/>
      </rPr>
      <t xml:space="preserve"> </t>
    </r>
    <r>
      <rPr>
        <b/>
        <sz val="12"/>
        <color theme="1"/>
        <rFont val="Calibri"/>
        <family val="2"/>
        <scheme val="minor"/>
      </rPr>
      <t>jusqu'à l’administration</t>
    </r>
    <r>
      <rPr>
        <sz val="12"/>
        <color theme="1"/>
        <rFont val="Calibri"/>
        <family val="2"/>
        <scheme val="minor"/>
      </rPr>
      <t>, reliée au dossier patient et accessible au bloc opératoire</t>
    </r>
  </si>
  <si>
    <r>
      <t xml:space="preserve">Les </t>
    </r>
    <r>
      <rPr>
        <b/>
        <sz val="12"/>
        <rFont val="Calibri"/>
        <family val="2"/>
        <scheme val="minor"/>
      </rPr>
      <t>logiciels</t>
    </r>
    <r>
      <rPr>
        <sz val="12"/>
        <rFont val="Calibri"/>
        <family val="2"/>
        <scheme val="minor"/>
      </rPr>
      <t xml:space="preserve"> ou supports d’anesthésie, chirurgie, SSPI, USC sont </t>
    </r>
    <r>
      <rPr>
        <b/>
        <sz val="12"/>
        <rFont val="Calibri"/>
        <family val="2"/>
        <scheme val="minor"/>
      </rPr>
      <t>interfacés</t>
    </r>
    <r>
      <rPr>
        <sz val="12"/>
        <rFont val="Calibri"/>
        <family val="2"/>
        <scheme val="minor"/>
      </rPr>
      <t xml:space="preserve"> et permettent la continuité des prescriptions entre le bloc opératoire et les services de soins</t>
    </r>
  </si>
  <si>
    <t>Cadre
RSMQPECM 
Chef de bloc
Chirurgien
MAR
Pharmacien</t>
  </si>
  <si>
    <t xml:space="preserve">*Logiciel commun ou interfacé entre le bloc, la SSPI et les services qui permet la continuité de la prise en charge
Le bloc opératoire a accès au dossier informatisé du patient complet et inversement, les données remplies par le bloc sont disponibles pour les services de soins  </t>
  </si>
  <si>
    <t>CONSULTATION PRE-ANESTHESIQUE ou PRE-OPERATOIRE</t>
  </si>
  <si>
    <t>MAR 
Chirurgien</t>
  </si>
  <si>
    <t xml:space="preserve">MAR
Chirurgien 
Médecin du service </t>
  </si>
  <si>
    <t>MAR
Chirurgien 
Médecin du service 
Cadre
RSMQ</t>
  </si>
  <si>
    <t>MAR
Chirurgien 
IADE</t>
  </si>
  <si>
    <t xml:space="preserve">2.3-12
Traceur ciblé </t>
  </si>
  <si>
    <t xml:space="preserve">MAR
Chirurgien
Cadre
RSMQ </t>
  </si>
  <si>
    <t>Entretien et/ou constat
*Visualiser le CR de consultation d'anesthésie</t>
  </si>
  <si>
    <t>VISITE PRE ANESTHESIQUE</t>
  </si>
  <si>
    <t>MAR
Chirurgien 
Pharmacien</t>
  </si>
  <si>
    <t xml:space="preserve">PRESCRIPTIONS </t>
  </si>
  <si>
    <t>MAR
Chirurgien 
Cadre
RSMQ</t>
  </si>
  <si>
    <t>MAR
Chirurgien 
IADE
Cadre
RSMQ</t>
  </si>
  <si>
    <t>Entretien et/ou constat 
*Constat d'accès à la gestion documentaire depuis le BO
*Mise à disposition des prescripteurs de tous les protocoles de prescription et des aides à la prescription (sociétés savantes, RCP, livret pharmaceutique, médicaments à ne pas mélanger, à ne pas administrer sur une même voie, voie d'administration privilégiée…)</t>
  </si>
  <si>
    <t>MAR
Chirurgien 
IADE
IBODE</t>
  </si>
  <si>
    <t>Entretien et/ou constat 
*Visualiser les protocoles et la mise à jour</t>
  </si>
  <si>
    <t xml:space="preserve">MAR
Chirurgien </t>
  </si>
  <si>
    <t>MAR
Chirurgien 
IDE</t>
  </si>
  <si>
    <t xml:space="preserve">MAR
Chirurgien 
Pharmacien
RSMQ </t>
  </si>
  <si>
    <t xml:space="preserve">Entretien et/ou constat
*Accès au livret pharmaceutique depuis le bloc
*Les professionnels connaissent les médicaments du livret pharmaceutique ou ses modalités d'accès et adaptent leurs prescriptions </t>
  </si>
  <si>
    <t>MAR
Chirurgien 
Pharmacien 
Cadre
RSMQ</t>
  </si>
  <si>
    <t>ACCUEIL-INSTALLATION DU PATIENT EN SALLE</t>
  </si>
  <si>
    <t>MAR
IADE
IBODE
Chirurgien 
Cadre</t>
  </si>
  <si>
    <t>Entretien et/ou constat 
'*Visualiser le CR de consultation du chirurgien et du MAR</t>
  </si>
  <si>
    <r>
      <t xml:space="preserve">La </t>
    </r>
    <r>
      <rPr>
        <b/>
        <sz val="12"/>
        <rFont val="Calibri"/>
        <family val="2"/>
        <scheme val="minor"/>
      </rPr>
      <t>check-list est renseignée et tracée</t>
    </r>
    <r>
      <rPr>
        <sz val="12"/>
        <rFont val="Calibri"/>
        <family val="2"/>
        <scheme val="minor"/>
      </rPr>
      <t xml:space="preserve"> (dossier du patient, logiciel du bloc, autre) </t>
    </r>
  </si>
  <si>
    <t xml:space="preserve">MAR 
IADE </t>
  </si>
  <si>
    <t>Entretien et/ou constat
*Visualiser la zone de préparation des médicaments</t>
  </si>
  <si>
    <t>Entretien et/ou constat</t>
  </si>
  <si>
    <t>2.3-06 
Traceur ciblé</t>
  </si>
  <si>
    <t>Entretien et/ou constat
*Liste des médicaments à risque nécessitant un double contrôle formalisée et connue</t>
  </si>
  <si>
    <r>
      <t>L’</t>
    </r>
    <r>
      <rPr>
        <b/>
        <sz val="12"/>
        <color theme="1"/>
        <rFont val="Calibri"/>
        <family val="2"/>
        <scheme val="minor"/>
      </rPr>
      <t xml:space="preserve">aspect et la date de péremption </t>
    </r>
    <r>
      <rPr>
        <sz val="12"/>
        <color theme="1"/>
        <rFont val="Calibri"/>
        <family val="2"/>
        <scheme val="minor"/>
      </rPr>
      <t xml:space="preserve">et/ou la date limite d'utilisation du médicament sont </t>
    </r>
    <r>
      <rPr>
        <b/>
        <sz val="12"/>
        <color theme="1"/>
        <rFont val="Calibri"/>
        <family val="2"/>
        <scheme val="minor"/>
      </rPr>
      <t>vérifiés</t>
    </r>
  </si>
  <si>
    <t>MAR 
IADE 
Cadre
RSMQ</t>
  </si>
  <si>
    <t>Entretien et/ou constat
*Visualiser la procédure de préparation des plateaux d'anesthésie</t>
  </si>
  <si>
    <r>
      <t xml:space="preserve">Des </t>
    </r>
    <r>
      <rPr>
        <b/>
        <sz val="12"/>
        <rFont val="Calibri"/>
        <family val="2"/>
        <scheme val="minor"/>
      </rPr>
      <t>mesures</t>
    </r>
    <r>
      <rPr>
        <sz val="12"/>
        <rFont val="Calibri"/>
        <family val="2"/>
        <scheme val="minor"/>
      </rPr>
      <t xml:space="preserve"> sont </t>
    </r>
    <r>
      <rPr>
        <b/>
        <sz val="12"/>
        <rFont val="Calibri"/>
        <family val="2"/>
        <scheme val="minor"/>
      </rPr>
      <t>prises</t>
    </r>
    <r>
      <rPr>
        <sz val="12"/>
        <rFont val="Calibri"/>
        <family val="2"/>
        <scheme val="minor"/>
      </rPr>
      <t xml:space="preserve"> afin d’</t>
    </r>
    <r>
      <rPr>
        <b/>
        <sz val="12"/>
        <rFont val="Calibri"/>
        <family val="2"/>
        <scheme val="minor"/>
      </rPr>
      <t>éviter toute confusion entre un produit antiseptique</t>
    </r>
    <r>
      <rPr>
        <sz val="12"/>
        <rFont val="Calibri"/>
        <family val="2"/>
        <scheme val="minor"/>
      </rPr>
      <t xml:space="preserve"> (en particulier la chlorhexidine) </t>
    </r>
    <r>
      <rPr>
        <b/>
        <sz val="12"/>
        <rFont val="Calibri"/>
        <family val="2"/>
        <scheme val="minor"/>
      </rPr>
      <t>et un anesthésique injectable</t>
    </r>
    <r>
      <rPr>
        <sz val="12"/>
        <rFont val="Calibri"/>
        <family val="2"/>
        <scheme val="minor"/>
      </rPr>
      <t xml:space="preserve"> (ou du sérum physiologique), lors de la réalisation d’une rachianesthésie, d’une péridurale ou même lors d’une intervention chirurgicale </t>
    </r>
  </si>
  <si>
    <t>ETIQUETAGE DES PREPARATIONS</t>
  </si>
  <si>
    <r>
      <t xml:space="preserve">Chaque </t>
    </r>
    <r>
      <rPr>
        <b/>
        <sz val="12"/>
        <rFont val="Calibri"/>
        <family val="2"/>
        <scheme val="minor"/>
      </rPr>
      <t xml:space="preserve">médicament préparé est reconstitué et étiqueté </t>
    </r>
    <r>
      <rPr>
        <sz val="12"/>
        <rFont val="Calibri"/>
        <family val="2"/>
        <scheme val="minor"/>
      </rPr>
      <t xml:space="preserve">au cours d’une seule séquence de gestes par la même personne, sans interruption ni changement de lieu </t>
    </r>
  </si>
  <si>
    <t xml:space="preserve">MAR 
IADE 
Cadre 
RSMQ </t>
  </si>
  <si>
    <r>
      <rPr>
        <sz val="12"/>
        <rFont val="Calibri"/>
        <family val="2"/>
        <scheme val="minor"/>
      </rPr>
      <t xml:space="preserve">Les </t>
    </r>
    <r>
      <rPr>
        <b/>
        <sz val="12"/>
        <rFont val="Calibri"/>
        <family val="2"/>
        <scheme val="minor"/>
      </rPr>
      <t>étiquettes</t>
    </r>
    <r>
      <rPr>
        <sz val="12"/>
        <rFont val="Calibri"/>
        <family val="2"/>
        <scheme val="minor"/>
      </rPr>
      <t xml:space="preserve"> des </t>
    </r>
    <r>
      <rPr>
        <b/>
        <sz val="12"/>
        <rFont val="Calibri"/>
        <family val="2"/>
        <scheme val="minor"/>
      </rPr>
      <t>solutés</t>
    </r>
    <r>
      <rPr>
        <sz val="12"/>
        <rFont val="Calibri"/>
        <family val="2"/>
        <scheme val="minor"/>
      </rPr>
      <t xml:space="preserve"> </t>
    </r>
    <r>
      <rPr>
        <b/>
        <sz val="12"/>
        <rFont val="Calibri"/>
        <family val="2"/>
        <scheme val="minor"/>
      </rPr>
      <t>hypertoniques</t>
    </r>
    <r>
      <rPr>
        <sz val="12"/>
        <rFont val="Calibri"/>
        <family val="2"/>
        <scheme val="minor"/>
      </rPr>
      <t xml:space="preserve"> ont la mention </t>
    </r>
    <r>
      <rPr>
        <b/>
        <sz val="12"/>
        <rFont val="Calibri"/>
        <family val="2"/>
        <scheme val="minor"/>
      </rPr>
      <t>« dilution obligatoire »</t>
    </r>
    <r>
      <rPr>
        <sz val="12"/>
        <rFont val="Calibri"/>
        <family val="2"/>
        <scheme val="minor"/>
      </rPr>
      <t xml:space="preserve"> ainsi qu’une </t>
    </r>
    <r>
      <rPr>
        <b/>
        <sz val="12"/>
        <rFont val="Calibri"/>
        <family val="2"/>
        <scheme val="minor"/>
      </rPr>
      <t>marge</t>
    </r>
    <r>
      <rPr>
        <sz val="12"/>
        <rFont val="Calibri"/>
        <family val="2"/>
        <scheme val="minor"/>
      </rPr>
      <t xml:space="preserve"> </t>
    </r>
    <r>
      <rPr>
        <b/>
        <sz val="12"/>
        <rFont val="Calibri"/>
        <family val="2"/>
        <scheme val="minor"/>
      </rPr>
      <t>bleue</t>
    </r>
    <r>
      <rPr>
        <sz val="12"/>
        <rFont val="Calibri"/>
        <family val="2"/>
        <scheme val="minor"/>
      </rPr>
      <t xml:space="preserve"> dont les unités sont différentes entre l’enfant et l’adulte</t>
    </r>
  </si>
  <si>
    <t xml:space="preserve">Entretien </t>
  </si>
  <si>
    <t xml:space="preserve"> TEMPS DE PAUSE AVANT INDUCTION ANESTHESIQUE</t>
  </si>
  <si>
    <t>MAR 
IADE</t>
  </si>
  <si>
    <r>
      <t>Une</t>
    </r>
    <r>
      <rPr>
        <b/>
        <sz val="12"/>
        <rFont val="Calibri"/>
        <family val="2"/>
        <scheme val="minor"/>
      </rPr>
      <t xml:space="preserve"> vérification croisée </t>
    </r>
    <r>
      <rPr>
        <sz val="12"/>
        <rFont val="Calibri"/>
        <family val="2"/>
        <scheme val="minor"/>
      </rPr>
      <t xml:space="preserve">est systématiquement réalisée par l’équipe sur les </t>
    </r>
    <r>
      <rPr>
        <b/>
        <sz val="12"/>
        <rFont val="Calibri"/>
        <family val="2"/>
        <scheme val="minor"/>
      </rPr>
      <t>points critiques et  mesures adéquates</t>
    </r>
    <r>
      <rPr>
        <sz val="12"/>
        <rFont val="Calibri"/>
        <family val="2"/>
        <scheme val="minor"/>
      </rPr>
      <t xml:space="preserve"> </t>
    </r>
    <r>
      <rPr>
        <b/>
        <sz val="12"/>
        <rFont val="Calibri"/>
        <family val="2"/>
        <scheme val="minor"/>
      </rPr>
      <t>à</t>
    </r>
    <r>
      <rPr>
        <sz val="12"/>
        <rFont val="Calibri"/>
        <family val="2"/>
        <scheme val="minor"/>
      </rPr>
      <t xml:space="preserve"> </t>
    </r>
    <r>
      <rPr>
        <b/>
        <sz val="12"/>
        <rFont val="Calibri"/>
        <family val="2"/>
        <scheme val="minor"/>
      </rPr>
      <t>prendre</t>
    </r>
    <r>
      <rPr>
        <sz val="12"/>
        <rFont val="Calibri"/>
        <family val="2"/>
        <scheme val="minor"/>
      </rPr>
      <t xml:space="preserve"> :
• allergie du patient  
• risque d’inhalation, de difficulté d’intubation ou de ventilation au masque
• risque de saignement important</t>
    </r>
  </si>
  <si>
    <t>MAR
IADE</t>
  </si>
  <si>
    <t xml:space="preserve">Entretien et/ou constat 
*Traçabilité nominative </t>
  </si>
  <si>
    <t>ANTIBIOPROPHYLAXIE</t>
  </si>
  <si>
    <t xml:space="preserve">MAR 
IADE
RSMQ
Cadre
Chef de bloc </t>
  </si>
  <si>
    <t>Entretien et/ou constat 
*L’administration de l’antibioprophylaxie est réalisée environ 30 minutes avant l’incision chirurgicale (y compris pour les glycopeptides selon le schéma d’injection en IVSE sur 1h)
*Visualiser le CR d'anesthésie sur quelques dossier et évaluer la conformité de l'antibioprophylaxie (durée, délai, molécule)
*Constat par exemple d'un suivi d'indicateurs</t>
  </si>
  <si>
    <t>Entretien et/ou constat 
*Visualiser le CR d'anesthésie</t>
  </si>
  <si>
    <t>Entretien et/ou constat 
*Visualiser les prescriptions d'anesthésie parfois à 24 heures et exceptionnellement à 48 heures et jamais au-delà</t>
  </si>
  <si>
    <t>MAR 
IADE
RSQM
Cadre
Chef de bloc</t>
  </si>
  <si>
    <t>Chirurgien
MAR
IADE
IBODE
IDE circulante</t>
  </si>
  <si>
    <r>
      <t xml:space="preserve">Les </t>
    </r>
    <r>
      <rPr>
        <b/>
        <sz val="12"/>
        <rFont val="Calibri"/>
        <family val="2"/>
        <scheme val="minor"/>
      </rPr>
      <t xml:space="preserve">équipes se communiquent les informations essentielles </t>
    </r>
    <r>
      <rPr>
        <sz val="12"/>
        <rFont val="Calibri"/>
        <family val="2"/>
        <scheme val="minor"/>
      </rPr>
      <t>qui permettent d'anticiper les risques et les points critiques de l'intervention : risque d'hémorragie, sur les comorbidités ou traitements en cours, pas de problème particulier avec le matériel…</t>
    </r>
  </si>
  <si>
    <t>ELIMINATION DES MEDICAMENTS</t>
  </si>
  <si>
    <r>
      <t xml:space="preserve">Les </t>
    </r>
    <r>
      <rPr>
        <b/>
        <sz val="12"/>
        <color theme="1"/>
        <rFont val="Calibri"/>
        <family val="2"/>
        <scheme val="minor"/>
      </rPr>
      <t xml:space="preserve">plateaux d'anesthésie sont jetés à chaque fin d'intervention </t>
    </r>
    <r>
      <rPr>
        <sz val="12"/>
        <color theme="1"/>
        <rFont val="Calibri"/>
        <family val="2"/>
        <scheme val="minor"/>
      </rPr>
      <t>dans le contenant adapté</t>
    </r>
  </si>
  <si>
    <r>
      <t xml:space="preserve">Des </t>
    </r>
    <r>
      <rPr>
        <b/>
        <sz val="12"/>
        <color theme="1"/>
        <rFont val="Calibri"/>
        <family val="2"/>
        <scheme val="minor"/>
      </rPr>
      <t>règles</t>
    </r>
    <r>
      <rPr>
        <sz val="12"/>
        <color theme="1"/>
        <rFont val="Calibri"/>
        <family val="2"/>
        <scheme val="minor"/>
      </rPr>
      <t xml:space="preserve"> </t>
    </r>
    <r>
      <rPr>
        <b/>
        <sz val="12"/>
        <color theme="1"/>
        <rFont val="Calibri"/>
        <family val="2"/>
        <scheme val="minor"/>
      </rPr>
      <t>particulières</t>
    </r>
    <r>
      <rPr>
        <sz val="12"/>
        <color theme="1"/>
        <rFont val="Calibri"/>
        <family val="2"/>
        <scheme val="minor"/>
      </rPr>
      <t xml:space="preserve"> pour le </t>
    </r>
    <r>
      <rPr>
        <b/>
        <sz val="12"/>
        <color theme="1"/>
        <rFont val="Calibri"/>
        <family val="2"/>
        <scheme val="minor"/>
      </rPr>
      <t xml:space="preserve">retour et l'élimination des stupéfiants </t>
    </r>
    <r>
      <rPr>
        <sz val="12"/>
        <color theme="1"/>
        <rFont val="Calibri"/>
        <family val="2"/>
        <scheme val="minor"/>
      </rPr>
      <t>sont définies</t>
    </r>
  </si>
  <si>
    <t xml:space="preserve">SSPI </t>
  </si>
  <si>
    <r>
      <t xml:space="preserve">Les </t>
    </r>
    <r>
      <rPr>
        <b/>
        <sz val="12"/>
        <color theme="1"/>
        <rFont val="Calibri"/>
        <family val="2"/>
        <scheme val="minor"/>
      </rPr>
      <t xml:space="preserve">prescriptions et la surveillance postopératoires </t>
    </r>
    <r>
      <rPr>
        <sz val="12"/>
        <color theme="1"/>
        <rFont val="Calibri"/>
        <family val="2"/>
        <scheme val="minor"/>
      </rPr>
      <t xml:space="preserve">(y compris les seuils d’alerte spécifiques) sont faites </t>
    </r>
    <r>
      <rPr>
        <b/>
        <sz val="12"/>
        <color theme="1"/>
        <rFont val="Calibri"/>
        <family val="2"/>
        <scheme val="minor"/>
      </rPr>
      <t>conjointement</t>
    </r>
    <r>
      <rPr>
        <sz val="12"/>
        <color theme="1"/>
        <rFont val="Calibri"/>
        <family val="2"/>
        <scheme val="minor"/>
      </rPr>
      <t xml:space="preserve"> par </t>
    </r>
    <r>
      <rPr>
        <b/>
        <sz val="12"/>
        <color theme="1"/>
        <rFont val="Calibri"/>
        <family val="2"/>
        <scheme val="minor"/>
      </rPr>
      <t>l’équipe chirurgicale et anesthésique</t>
    </r>
    <r>
      <rPr>
        <sz val="12"/>
        <color theme="1"/>
        <rFont val="Calibri"/>
        <family val="2"/>
        <scheme val="minor"/>
      </rPr>
      <t xml:space="preserve"> et adaptées aux données biologiques et cliniques et à l'état général du patient</t>
    </r>
  </si>
  <si>
    <r>
      <t xml:space="preserve">Une </t>
    </r>
    <r>
      <rPr>
        <b/>
        <sz val="12"/>
        <color theme="1"/>
        <rFont val="Calibri"/>
        <family val="2"/>
        <scheme val="minor"/>
      </rPr>
      <t>prescription du traitement et de l’évaluation</t>
    </r>
    <r>
      <rPr>
        <sz val="12"/>
        <color theme="1"/>
        <rFont val="Calibri"/>
        <family val="2"/>
        <scheme val="minor"/>
      </rPr>
      <t xml:space="preserve"> de la </t>
    </r>
    <r>
      <rPr>
        <b/>
        <sz val="12"/>
        <color theme="1"/>
        <rFont val="Calibri"/>
        <family val="2"/>
        <scheme val="minor"/>
      </rPr>
      <t>douleur</t>
    </r>
    <r>
      <rPr>
        <sz val="12"/>
        <color theme="1"/>
        <rFont val="Calibri"/>
        <family val="2"/>
        <scheme val="minor"/>
      </rPr>
      <t xml:space="preserve"> </t>
    </r>
    <r>
      <rPr>
        <b/>
        <sz val="12"/>
        <color theme="1"/>
        <rFont val="Calibri"/>
        <family val="2"/>
        <scheme val="minor"/>
      </rPr>
      <t xml:space="preserve">post-opératoire </t>
    </r>
    <r>
      <rPr>
        <sz val="12"/>
        <color theme="1"/>
        <rFont val="Calibri"/>
        <family val="2"/>
        <scheme val="minor"/>
      </rPr>
      <t>est réalisée</t>
    </r>
  </si>
  <si>
    <t>Entretien et/ou constat 
*Utilisation d'une échelle analogique ou d'une autre méthode de référence et identique à chaque réévaluation</t>
  </si>
  <si>
    <t>Entretien et/ou constat
*Visualiser la traçabilité des prises des doses et inter-doses dans le dossier de soins
La réalisation des prescriptions est tracée, la non prise est notifiée par un commentaire</t>
  </si>
  <si>
    <t>Entretien et/ou constat 
*Visualiser les prescriptions</t>
  </si>
  <si>
    <t>Entretien et/ou constat 
*Traçabilité dans le dossier</t>
  </si>
  <si>
    <t>Cadre 
Chef de bloc
Pharmacien 
PPH 
RSMQ</t>
  </si>
  <si>
    <r>
      <t xml:space="preserve">Cette dotation est </t>
    </r>
    <r>
      <rPr>
        <b/>
        <sz val="12"/>
        <rFont val="Calibri"/>
        <family val="2"/>
        <scheme val="minor"/>
      </rPr>
      <t>révisée</t>
    </r>
    <r>
      <rPr>
        <sz val="12"/>
        <rFont val="Calibri"/>
        <family val="2"/>
        <scheme val="minor"/>
      </rPr>
      <t xml:space="preserve"> </t>
    </r>
    <r>
      <rPr>
        <b/>
        <sz val="12"/>
        <rFont val="Calibri"/>
        <family val="2"/>
        <scheme val="minor"/>
      </rPr>
      <t>au moins une fois par an</t>
    </r>
    <r>
      <rPr>
        <sz val="12"/>
        <rFont val="Calibri"/>
        <family val="2"/>
        <scheme val="minor"/>
      </rPr>
      <t>, entre médecin, cadre et pharmacien</t>
    </r>
  </si>
  <si>
    <r>
      <t xml:space="preserve">La liste de la dotation en médicaments du service est </t>
    </r>
    <r>
      <rPr>
        <b/>
        <sz val="12"/>
        <rFont val="Calibri"/>
        <family val="2"/>
        <scheme val="minor"/>
      </rPr>
      <t>affichée ou consultable facilement</t>
    </r>
    <r>
      <rPr>
        <sz val="12"/>
        <rFont val="Calibri"/>
        <family val="2"/>
        <scheme val="minor"/>
      </rPr>
      <t xml:space="preserve"> en informatique</t>
    </r>
  </si>
  <si>
    <r>
      <t xml:space="preserve">Chaque </t>
    </r>
    <r>
      <rPr>
        <b/>
        <sz val="12"/>
        <color indexed="64"/>
        <rFont val="Calibri"/>
        <family val="2"/>
        <scheme val="minor"/>
      </rPr>
      <t>casier de stockage</t>
    </r>
    <r>
      <rPr>
        <sz val="12"/>
        <color indexed="64"/>
        <rFont val="Calibri"/>
        <family val="2"/>
        <scheme val="minor"/>
      </rPr>
      <t xml:space="preserve"> dans l'armoire est </t>
    </r>
    <r>
      <rPr>
        <b/>
        <sz val="12"/>
        <color indexed="64"/>
        <rFont val="Calibri"/>
        <family val="2"/>
        <scheme val="minor"/>
      </rPr>
      <t>identifié</t>
    </r>
    <r>
      <rPr>
        <sz val="12"/>
        <color indexed="64"/>
        <rFont val="Calibri"/>
        <family val="2"/>
        <scheme val="minor"/>
      </rPr>
      <t xml:space="preserve"> par une </t>
    </r>
    <r>
      <rPr>
        <b/>
        <sz val="12"/>
        <color indexed="64"/>
        <rFont val="Calibri"/>
        <family val="2"/>
        <scheme val="minor"/>
      </rPr>
      <t>étiquette</t>
    </r>
    <r>
      <rPr>
        <sz val="12"/>
        <color indexed="64"/>
        <rFont val="Calibri"/>
        <family val="2"/>
        <scheme val="minor"/>
      </rPr>
      <t xml:space="preserve"> </t>
    </r>
    <r>
      <rPr>
        <b/>
        <sz val="12"/>
        <color indexed="64"/>
        <rFont val="Calibri"/>
        <family val="2"/>
        <scheme val="minor"/>
      </rPr>
      <t>conforme</t>
    </r>
    <r>
      <rPr>
        <sz val="12"/>
        <color indexed="64"/>
        <rFont val="Calibri"/>
        <family val="2"/>
        <scheme val="minor"/>
      </rPr>
      <t xml:space="preserve"> </t>
    </r>
  </si>
  <si>
    <r>
      <t xml:space="preserve">Le </t>
    </r>
    <r>
      <rPr>
        <b/>
        <sz val="12"/>
        <color indexed="64"/>
        <rFont val="Calibri"/>
        <family val="2"/>
        <scheme val="minor"/>
      </rPr>
      <t>contenu de chaque casier est conforme à l'étiquetage</t>
    </r>
    <r>
      <rPr>
        <sz val="12"/>
        <color indexed="64"/>
        <rFont val="Calibri"/>
        <family val="2"/>
        <scheme val="minor"/>
      </rPr>
      <t xml:space="preserve"> (absence de dosages différents mélangés ou de mélanges de spécialités...)</t>
    </r>
  </si>
  <si>
    <r>
      <t>L'</t>
    </r>
    <r>
      <rPr>
        <b/>
        <sz val="12"/>
        <color theme="1"/>
        <rFont val="Calibri"/>
        <family val="2"/>
        <scheme val="minor"/>
      </rPr>
      <t>accès à la dotation</t>
    </r>
    <r>
      <rPr>
        <sz val="12"/>
        <color theme="1"/>
        <rFont val="Calibri"/>
        <family val="2"/>
        <scheme val="minor"/>
      </rPr>
      <t xml:space="preserve"> en médicaments est </t>
    </r>
    <r>
      <rPr>
        <b/>
        <sz val="12"/>
        <color theme="1"/>
        <rFont val="Calibri"/>
        <family val="2"/>
        <scheme val="minor"/>
      </rPr>
      <t>sécurisé</t>
    </r>
  </si>
  <si>
    <r>
      <t>Votre bloc reçoit autant que nécessaire des</t>
    </r>
    <r>
      <rPr>
        <b/>
        <sz val="12"/>
        <rFont val="Calibri"/>
        <family val="2"/>
        <scheme val="minor"/>
      </rPr>
      <t xml:space="preserve"> informations sur les évolutions des médicaments de la dotation</t>
    </r>
    <r>
      <rPr>
        <sz val="12"/>
        <rFont val="Calibri"/>
        <family val="2"/>
        <scheme val="minor"/>
      </rPr>
      <t>, en particulier lors des changements de marchés ou de référencement</t>
    </r>
  </si>
  <si>
    <t>Cadre 
Pharmacien 
PPH 
RSMQ</t>
  </si>
  <si>
    <t>Entretien
Exemples : changement référence, forme galénique, conditionnement, changement de rangement de la dotation…
*Message de la pharmacie sur les changements de dotation par le pharmacien/préparateur référent bloc
*Diffuser à l'ensemble des professionnels du bloc</t>
  </si>
  <si>
    <r>
      <t xml:space="preserve">Les </t>
    </r>
    <r>
      <rPr>
        <b/>
        <sz val="12"/>
        <color indexed="64"/>
        <rFont val="Calibri"/>
        <family val="2"/>
        <scheme val="minor"/>
      </rPr>
      <t>médicaments à risque ont un stockage</t>
    </r>
    <r>
      <rPr>
        <sz val="12"/>
        <color indexed="64"/>
        <rFont val="Calibri"/>
        <family val="2"/>
        <scheme val="minor"/>
      </rPr>
      <t xml:space="preserve"> qui </t>
    </r>
    <r>
      <rPr>
        <b/>
        <sz val="12"/>
        <color indexed="64"/>
        <rFont val="Calibri"/>
        <family val="2"/>
        <scheme val="minor"/>
      </rPr>
      <t>permet</t>
    </r>
    <r>
      <rPr>
        <sz val="12"/>
        <color indexed="64"/>
        <rFont val="Calibri"/>
        <family val="2"/>
        <scheme val="minor"/>
      </rPr>
      <t xml:space="preserve"> facilement leur </t>
    </r>
    <r>
      <rPr>
        <b/>
        <sz val="12"/>
        <color indexed="64"/>
        <rFont val="Calibri"/>
        <family val="2"/>
        <scheme val="minor"/>
      </rPr>
      <t>repérage,</t>
    </r>
    <r>
      <rPr>
        <sz val="12"/>
        <color indexed="64"/>
        <rFont val="Calibri"/>
        <family val="2"/>
        <scheme val="minor"/>
      </rPr>
      <t xml:space="preserve"> avec des précautions particulières concernant leur rangement et leur étiquetage </t>
    </r>
  </si>
  <si>
    <r>
      <t xml:space="preserve">Les </t>
    </r>
    <r>
      <rPr>
        <b/>
        <sz val="12"/>
        <rFont val="Calibri"/>
        <family val="2"/>
        <scheme val="minor"/>
      </rPr>
      <t xml:space="preserve">similitudes de forme, de couleur et de dénomination </t>
    </r>
    <r>
      <rPr>
        <sz val="12"/>
        <rFont val="Calibri"/>
        <family val="2"/>
        <scheme val="minor"/>
      </rPr>
      <t xml:space="preserve">entre les spécialités présentes dans un même environnement sont </t>
    </r>
    <r>
      <rPr>
        <b/>
        <sz val="12"/>
        <rFont val="Calibri"/>
        <family val="2"/>
        <scheme val="minor"/>
      </rPr>
      <t>systématiquement identifiées et signalées</t>
    </r>
  </si>
  <si>
    <r>
      <t xml:space="preserve">La </t>
    </r>
    <r>
      <rPr>
        <b/>
        <sz val="12"/>
        <rFont val="Calibri"/>
        <family val="2"/>
        <scheme val="minor"/>
      </rPr>
      <t>liste de la dotation en stupéfiants</t>
    </r>
    <r>
      <rPr>
        <sz val="12"/>
        <rFont val="Calibri"/>
        <family val="2"/>
        <scheme val="minor"/>
      </rPr>
      <t xml:space="preserve"> du service est </t>
    </r>
    <r>
      <rPr>
        <b/>
        <sz val="12"/>
        <rFont val="Calibri"/>
        <family val="2"/>
        <scheme val="minor"/>
      </rPr>
      <t>consultable</t>
    </r>
    <r>
      <rPr>
        <sz val="12"/>
        <rFont val="Calibri"/>
        <family val="2"/>
        <scheme val="minor"/>
      </rPr>
      <t xml:space="preserve"> facilement  informatiquement, datée, révisée au moins 1 fois par an </t>
    </r>
  </si>
  <si>
    <r>
      <t xml:space="preserve">Dans votre unité de soins, il existe un </t>
    </r>
    <r>
      <rPr>
        <b/>
        <sz val="12"/>
        <color indexed="64"/>
        <rFont val="Calibri"/>
        <family val="2"/>
        <scheme val="minor"/>
      </rPr>
      <t>document décrivant les modalités de contrôle de l'armoire</t>
    </r>
    <r>
      <rPr>
        <sz val="12"/>
        <color indexed="64"/>
        <rFont val="Calibri"/>
        <family val="2"/>
        <scheme val="minor"/>
      </rPr>
      <t xml:space="preserve"> à médicaments</t>
    </r>
  </si>
  <si>
    <r>
      <t xml:space="preserve">Toutes les </t>
    </r>
    <r>
      <rPr>
        <b/>
        <sz val="12"/>
        <rFont val="Calibri"/>
        <family val="2"/>
        <scheme val="minor"/>
      </rPr>
      <t>entrées et sorties de stupéfiants sont tracées</t>
    </r>
    <r>
      <rPr>
        <sz val="12"/>
        <rFont val="Calibri"/>
        <family val="2"/>
        <scheme val="minor"/>
      </rPr>
      <t xml:space="preserve"> sur le registre ou feuille des stupéfiants  (document comptable des produits consommés)</t>
    </r>
  </si>
  <si>
    <t>Entretien et/ou constat
• Elle comporte les noms des patients
l'identité des professionnels qui sortent des médicaments stupéfiants 
• Elle est signée et datée par le MAR
Ce document est remis à la Pharmacie pour réapprovisionnement
• Il comprend : dénomination du stupéfiant, forme de l’emballage, date de délivrance, dosage, dotation, date de retour de la feuille signée, nom du pharmacien contrôleur, unité en stock lors de l’inventaire journalier, le nom de la personne responsable de l’inventaire journalier (initiales)</t>
  </si>
  <si>
    <r>
      <t xml:space="preserve">Le chariot d’urgence répond à la </t>
    </r>
    <r>
      <rPr>
        <b/>
        <sz val="12"/>
        <rFont val="Calibri"/>
        <family val="2"/>
        <scheme val="minor"/>
      </rPr>
      <t>règle de la séparation des casiers</t>
    </r>
    <r>
      <rPr>
        <sz val="12"/>
        <rFont val="Calibri"/>
        <family val="2"/>
        <scheme val="minor"/>
      </rPr>
      <t xml:space="preserve"> (1 casier identifié pour 1 médicament et 1 dosage) </t>
    </r>
  </si>
  <si>
    <r>
      <t>Il y a un</t>
    </r>
    <r>
      <rPr>
        <b/>
        <sz val="12"/>
        <rFont val="Calibri"/>
        <family val="2"/>
        <scheme val="minor"/>
      </rPr>
      <t xml:space="preserve"> indicateur d'inviolabilité</t>
    </r>
    <r>
      <rPr>
        <sz val="12"/>
        <rFont val="Calibri"/>
        <family val="2"/>
        <scheme val="minor"/>
      </rPr>
      <t xml:space="preserve"> sur le chariot d'urgence (chariot scellé…)</t>
    </r>
  </si>
  <si>
    <t>Médecin du service 
Cadre
RQGDR
Chirurgien</t>
  </si>
  <si>
    <t xml:space="preserve">MAR
Chirurgien 
Médecin du service
IDE </t>
  </si>
  <si>
    <t>PHARMACIE</t>
  </si>
  <si>
    <r>
      <t xml:space="preserve">La </t>
    </r>
    <r>
      <rPr>
        <b/>
        <sz val="12"/>
        <rFont val="Calibri"/>
        <family val="2"/>
        <scheme val="minor"/>
      </rPr>
      <t>politique de référencement et d’achat</t>
    </r>
    <r>
      <rPr>
        <sz val="12"/>
        <rFont val="Calibri"/>
        <family val="2"/>
        <scheme val="minor"/>
      </rPr>
      <t xml:space="preserve"> des médicaments de l’établissement de santé prend en compte et évite au maximum la coexistence de similitude de forme, de couleur et de dénomination entre les médicaments à risques </t>
    </r>
  </si>
  <si>
    <t xml:space="preserve">Pharmacien </t>
  </si>
  <si>
    <t xml:space="preserve">Entretien
*Procédure de référencement des produits de santé
*CR de Comedims
*Focus sur les médicaments à risque (notamment stupéfiants)
*Le pharmacien prend en compte ces critères lors du référencement des traitements </t>
  </si>
  <si>
    <r>
      <t xml:space="preserve">Une </t>
    </r>
    <r>
      <rPr>
        <b/>
        <sz val="12"/>
        <rFont val="Calibri"/>
        <family val="2"/>
        <scheme val="minor"/>
      </rPr>
      <t>organisation</t>
    </r>
    <r>
      <rPr>
        <sz val="12"/>
        <rFont val="Calibri"/>
        <family val="2"/>
        <scheme val="minor"/>
      </rPr>
      <t xml:space="preserve"> garantissant la </t>
    </r>
    <r>
      <rPr>
        <b/>
        <sz val="12"/>
        <rFont val="Calibri"/>
        <family val="2"/>
        <scheme val="minor"/>
      </rPr>
      <t>gestion et prise en compte des alertes sanitaires</t>
    </r>
    <r>
      <rPr>
        <sz val="12"/>
        <rFont val="Calibri"/>
        <family val="2"/>
        <scheme val="minor"/>
      </rPr>
      <t xml:space="preserve"> concernant les produits de santé est définie (retrait de lot, alertes)</t>
    </r>
  </si>
  <si>
    <t>Entretien 
*Procédure de gestion des alertes sanitaires au bloc opératoire (retraits de lots, alertes sur un médicament et dispositifs médicaux)
*Système de transmission de l'information efficace</t>
  </si>
  <si>
    <t>Pharmacien 
PPH
Cadre pharmacie
Cadre de bloc</t>
  </si>
  <si>
    <t>Entretien et/ou constat
*Binôme pharmacien et préparateur référent</t>
  </si>
  <si>
    <t>Entretien et/ou constat
*Procédure/protocole de priorisation des profils de patients/service devant bénéficier d'une conciliation médicamenteuse d'entrée</t>
  </si>
  <si>
    <r>
      <t xml:space="preserve">Un </t>
    </r>
    <r>
      <rPr>
        <b/>
        <sz val="12"/>
        <rFont val="Calibri"/>
        <family val="2"/>
        <scheme val="minor"/>
      </rPr>
      <t>avis pharmaceutique</t>
    </r>
    <r>
      <rPr>
        <sz val="12"/>
        <rFont val="Calibri"/>
        <family val="2"/>
        <scheme val="minor"/>
      </rPr>
      <t xml:space="preserve"> peut être demandé à tout moment</t>
    </r>
  </si>
  <si>
    <t xml:space="preserve">Pharmacien 
Médecin </t>
  </si>
  <si>
    <t>Pharmacien 
PPH</t>
  </si>
  <si>
    <t>Entretien et/ou constat
Mode Opératoire diffusé
*Contenants sécurisées, boites fermées, conservation du froid, anonymat
*Règles d’hygiène, de conservation, de sécurité et de confidentialité.</t>
  </si>
  <si>
    <r>
      <t xml:space="preserve">La </t>
    </r>
    <r>
      <rPr>
        <b/>
        <sz val="12"/>
        <rFont val="Calibri"/>
        <family val="2"/>
        <scheme val="minor"/>
      </rPr>
      <t>transmission à la pharmacie des prescriptions</t>
    </r>
    <r>
      <rPr>
        <sz val="12"/>
        <rFont val="Calibri"/>
        <family val="2"/>
        <scheme val="minor"/>
      </rPr>
      <t xml:space="preserve"> établies en consultations préopératoires permet, à l’arrivée du patient, la mise à disposition des médicaments nécessaires</t>
    </r>
  </si>
  <si>
    <t>Pharmacien 
MAR
Chirurgien</t>
  </si>
  <si>
    <t>Entretien et/ou constat
*Aucun médicament n'est mis ou laissé à la disposition des patients dans leur chambre 
*Gestion du traitement personnel du patient (apportés par le patient ou son entourage)  formalisé dans une procédure</t>
  </si>
  <si>
    <t xml:space="preserve">ENTRETIEN AVEC LE PATIENT </t>
  </si>
  <si>
    <t>Patient/aidant</t>
  </si>
  <si>
    <r>
      <t xml:space="preserve">Avant votre hospitalisation, </t>
    </r>
    <r>
      <rPr>
        <b/>
        <sz val="12"/>
        <color indexed="64"/>
        <rFont val="Calibri"/>
        <family val="2"/>
        <scheme val="minor"/>
      </rPr>
      <t>vous a-t-on demandé</t>
    </r>
    <r>
      <rPr>
        <sz val="12"/>
        <color indexed="64"/>
        <rFont val="Calibri"/>
        <family val="2"/>
        <scheme val="minor"/>
      </rPr>
      <t xml:space="preserve"> </t>
    </r>
    <r>
      <rPr>
        <b/>
        <sz val="12"/>
        <color indexed="64"/>
        <rFont val="Calibri"/>
        <family val="2"/>
        <scheme val="minor"/>
      </rPr>
      <t>d'apporter</t>
    </r>
    <r>
      <rPr>
        <sz val="12"/>
        <color indexed="64"/>
        <rFont val="Calibri"/>
        <family val="2"/>
        <scheme val="minor"/>
      </rPr>
      <t xml:space="preserve"> vos </t>
    </r>
    <r>
      <rPr>
        <b/>
        <sz val="12"/>
        <color indexed="64"/>
        <rFont val="Calibri"/>
        <family val="2"/>
        <scheme val="minor"/>
      </rPr>
      <t>ordonnances sur vos traitements habituels</t>
    </r>
    <r>
      <rPr>
        <sz val="12"/>
        <color indexed="64"/>
        <rFont val="Calibri"/>
        <family val="2"/>
        <scheme val="minor"/>
      </rPr>
      <t xml:space="preserve"> ?</t>
    </r>
  </si>
  <si>
    <t>Entretien</t>
  </si>
  <si>
    <r>
      <t xml:space="preserve">Lors de la consultation d'anesthésie, </t>
    </r>
    <r>
      <rPr>
        <b/>
        <sz val="12"/>
        <color indexed="64"/>
        <rFont val="Calibri"/>
        <family val="2"/>
        <scheme val="minor"/>
      </rPr>
      <t xml:space="preserve">vous a-t-on demandé vos allergies </t>
    </r>
    <r>
      <rPr>
        <sz val="12"/>
        <color indexed="64"/>
        <rFont val="Calibri"/>
        <family val="2"/>
        <scheme val="minor"/>
      </rPr>
      <t>éventuelles ?</t>
    </r>
  </si>
  <si>
    <r>
      <t xml:space="preserve">Vous a-t-on remis des </t>
    </r>
    <r>
      <rPr>
        <b/>
        <sz val="12"/>
        <color indexed="64"/>
        <rFont val="Calibri"/>
        <family val="2"/>
        <scheme val="minor"/>
      </rPr>
      <t xml:space="preserve">documents d'information </t>
    </r>
    <r>
      <rPr>
        <sz val="12"/>
        <color indexed="64"/>
        <rFont val="Calibri"/>
        <family val="2"/>
        <scheme val="minor"/>
      </rPr>
      <t xml:space="preserve">sur votre traitement </t>
    </r>
    <r>
      <rPr>
        <b/>
        <sz val="12"/>
        <color indexed="64"/>
        <rFont val="Calibri"/>
        <family val="2"/>
        <scheme val="minor"/>
      </rPr>
      <t xml:space="preserve">à la sortie </t>
    </r>
    <r>
      <rPr>
        <sz val="12"/>
        <color indexed="64"/>
        <rFont val="Calibri"/>
        <family val="2"/>
        <scheme val="minor"/>
      </rPr>
      <t>?</t>
    </r>
  </si>
  <si>
    <r>
      <t xml:space="preserve">Entretien et/ou constat
*Visualiser les documents d'informations
(modalités de prise, bénéfices attendus, effets indésirables...) 
</t>
    </r>
    <r>
      <rPr>
        <i/>
        <sz val="11"/>
        <color theme="1"/>
        <rFont val="Calibri"/>
        <family val="2"/>
        <scheme val="minor"/>
      </rPr>
      <t xml:space="preserve">Guide : Remplir "NA" si pas de documents nécessaires </t>
    </r>
  </si>
  <si>
    <t xml:space="preserve">Entretien 
*Evaluer la compréhension du patient et les informations reçues sur la nécessité de signaler tout effet indésirable lié à son traitement médicamenteux et selon les modalités indiquées </t>
  </si>
  <si>
    <r>
      <t xml:space="preserve">Entretien et/ou constat
*Evaluer la compréhension du patient : ne pas toucher aux réglages, comprendre les effets secondaires liés aux médicaments et la conduite à tenir, le fonctionnement des alarmes…
</t>
    </r>
    <r>
      <rPr>
        <i/>
        <sz val="11"/>
        <color theme="1"/>
        <rFont val="Calibri"/>
        <family val="2"/>
        <scheme val="minor"/>
      </rPr>
      <t>Guide : Remplir "NA" si le patient n'a pas de PCA</t>
    </r>
  </si>
  <si>
    <r>
      <t xml:space="preserve">Entretien et/ou constat
*Visualiser les document d'informations
</t>
    </r>
    <r>
      <rPr>
        <i/>
        <sz val="11"/>
        <color theme="1"/>
        <rFont val="Calibri"/>
        <family val="2"/>
        <scheme val="minor"/>
      </rPr>
      <t>Guide : Remplir "NA" si le patient n'a pas de PCA</t>
    </r>
  </si>
  <si>
    <r>
      <rPr>
        <sz val="11"/>
        <rFont val="Calibri"/>
        <family val="2"/>
        <scheme val="minor"/>
      </rPr>
      <t xml:space="preserve">Entretien et/ou constat
*Voir la compréhension du patient et visualiser les documents
</t>
    </r>
    <r>
      <rPr>
        <i/>
        <sz val="11"/>
        <rFont val="Calibri"/>
        <family val="2"/>
        <scheme val="minor"/>
      </rPr>
      <t>Guide : Remplir "NA" si le patient n'a pas de traitement</t>
    </r>
  </si>
  <si>
    <t xml:space="preserve">Entretien patient </t>
  </si>
  <si>
    <t>Date (format JJ/MM/AAAA):</t>
  </si>
  <si>
    <t>Zone 4</t>
  </si>
  <si>
    <t>Zone 3</t>
  </si>
  <si>
    <t>Zone 2</t>
  </si>
  <si>
    <t>Zone 1</t>
  </si>
  <si>
    <t>Niveau de conformité</t>
  </si>
  <si>
    <t>1. Organisation</t>
  </si>
  <si>
    <t>Pourcentage de conformité globale :</t>
  </si>
  <si>
    <t>2. Gestion des risques</t>
  </si>
  <si>
    <t>3. Formation des professionnels</t>
  </si>
  <si>
    <t>4. Système d'information</t>
  </si>
  <si>
    <t xml:space="preserve">Pourcentage de conformité totale sur l'audit </t>
  </si>
  <si>
    <t>Date de mise à jour :</t>
  </si>
  <si>
    <t>CRITERES</t>
  </si>
  <si>
    <t>COMMENTAIRES AUDITEURS</t>
  </si>
  <si>
    <t>COMMENTAIRES AUDITES</t>
  </si>
  <si>
    <t>ACTIONS D'AMELIORATIONS</t>
  </si>
  <si>
    <t>PILOTE</t>
  </si>
  <si>
    <t>ECHEANCE</t>
  </si>
  <si>
    <r>
      <t>STATUT DE L'ACTION</t>
    </r>
    <r>
      <rPr>
        <i/>
        <sz val="20"/>
        <color theme="0"/>
        <rFont val="Calibri"/>
        <family val="2"/>
      </rPr>
      <t xml:space="preserve"> </t>
    </r>
  </si>
  <si>
    <t>Auto-évaluation - Politique de sécurisation du médicament au bloc opératoire</t>
  </si>
  <si>
    <t>Réalisée</t>
  </si>
  <si>
    <t>Audit croisé - Evaluation de la prise en charge médicamenteuse du patient pris en charge en chirurgie</t>
  </si>
  <si>
    <t>Oui</t>
  </si>
  <si>
    <t>Non</t>
  </si>
  <si>
    <t>NA</t>
  </si>
  <si>
    <t xml:space="preserve">Non </t>
  </si>
  <si>
    <t>Test 1</t>
  </si>
  <si>
    <t>NC</t>
  </si>
  <si>
    <t>Test 2</t>
  </si>
  <si>
    <t>TEST</t>
  </si>
  <si>
    <t>C</t>
  </si>
  <si>
    <r>
      <t xml:space="preserve">Les </t>
    </r>
    <r>
      <rPr>
        <b/>
        <sz val="12"/>
        <rFont val="Calibri"/>
        <family val="2"/>
        <scheme val="minor"/>
      </rPr>
      <t xml:space="preserve">procédures et ressources documentaires relatives à la PECM </t>
    </r>
    <r>
      <rPr>
        <sz val="12"/>
        <rFont val="Calibri"/>
        <family val="2"/>
        <scheme val="minor"/>
      </rPr>
      <t>sont disponibles au bloc opératoire</t>
    </r>
    <r>
      <rPr>
        <b/>
        <sz val="12"/>
        <rFont val="Calibri"/>
        <family val="2"/>
        <scheme val="minor"/>
      </rPr>
      <t xml:space="preserve"> </t>
    </r>
    <r>
      <rPr>
        <sz val="12"/>
        <rFont val="Calibri"/>
        <family val="2"/>
        <scheme val="minor"/>
      </rPr>
      <t xml:space="preserve">
</t>
    </r>
  </si>
  <si>
    <t>Entretien
*Demander aux professionnels de rechercher une procédure</t>
  </si>
  <si>
    <t xml:space="preserve">*Procédure de signalement des EIGM
*Constat d'exemples de déclarations portail national de déclaration / ARS disponibles 
</t>
  </si>
  <si>
    <t xml:space="preserve">ADMINISTRATION DES MEDICAMENTS </t>
  </si>
  <si>
    <r>
      <t>Le</t>
    </r>
    <r>
      <rPr>
        <b/>
        <sz val="12"/>
        <rFont val="Calibri"/>
        <family val="2"/>
        <scheme val="minor"/>
      </rPr>
      <t xml:space="preserve"> contrôle et la gestion des médicaments périmés</t>
    </r>
    <r>
      <rPr>
        <sz val="12"/>
        <rFont val="Calibri"/>
        <family val="2"/>
        <scheme val="minor"/>
      </rPr>
      <t xml:space="preserve"> sont organisés (Le retour et l'élimination des médicaments périmés) (filière dédiée ou DASRI) et respecté/connu des professionnels</t>
    </r>
  </si>
  <si>
    <t>Entretien et/ou constat 
*Visualiser le protocole d'antibioprophylaxie et de leur dates de mises à jour (&lt; 2 ans)
*Protocoles qui précisent les alternatives en cas d’allergie : connus et respectés par les professionnels
*Protocoles validés par le Comité anti-infectieux de l'établissement</t>
  </si>
  <si>
    <t xml:space="preserve">Entretien et/ou constat 
*Evaluation de la communication entre les différentes catégories </t>
  </si>
  <si>
    <t>A. Prescriptions</t>
  </si>
  <si>
    <t>SALLE D'INTERVENTION</t>
  </si>
  <si>
    <t xml:space="preserve"> TEMPS DE PAUSE AVANT INCISION</t>
  </si>
  <si>
    <r>
      <t xml:space="preserve">Le stock de médicaments a fait l'objet d'une </t>
    </r>
    <r>
      <rPr>
        <b/>
        <sz val="12"/>
        <color indexed="64"/>
        <rFont val="Calibri"/>
        <family val="2"/>
        <scheme val="minor"/>
      </rPr>
      <t>dotation</t>
    </r>
    <r>
      <rPr>
        <sz val="12"/>
        <color indexed="64"/>
        <rFont val="Calibri"/>
        <family val="2"/>
        <scheme val="minor"/>
      </rPr>
      <t xml:space="preserve"> </t>
    </r>
    <r>
      <rPr>
        <b/>
        <sz val="12"/>
        <color indexed="64"/>
        <rFont val="Calibri"/>
        <family val="2"/>
        <scheme val="minor"/>
      </rPr>
      <t>qualitative et quantitative, validée</t>
    </r>
    <r>
      <rPr>
        <sz val="12"/>
        <color indexed="64"/>
        <rFont val="Calibri"/>
        <family val="2"/>
        <scheme val="minor"/>
      </rPr>
      <t xml:space="preserve"> par médecin, cadre et pharmacien et limite le risque d'erreurs</t>
    </r>
  </si>
  <si>
    <r>
      <t xml:space="preserve">Une </t>
    </r>
    <r>
      <rPr>
        <b/>
        <sz val="12"/>
        <rFont val="Calibri"/>
        <family val="2"/>
        <scheme val="minor"/>
      </rPr>
      <t xml:space="preserve">personne identifiée s’assure du stockage et rangement approprié </t>
    </r>
    <r>
      <rPr>
        <sz val="12"/>
        <rFont val="Calibri"/>
        <family val="2"/>
        <scheme val="minor"/>
      </rPr>
      <t>des médicaments et dispositifs médicaux (pas de sur stockage, rangement bien réalisé) et cette tâche figure dans sa fiche de poste</t>
    </r>
  </si>
  <si>
    <t>STOCKAGE DES MEDICAMENTS AU BLOC ET SSPI</t>
  </si>
  <si>
    <t>Constat 
*Visualiser le rangement 
*Document décrivant le principe de rangement des médicaments</t>
  </si>
  <si>
    <t>Constat
'*Visualiser le rangement des médicaments à risque ou nécessitant des conditions particulières de stockage notamment modalités de rangement des curares 
Exemples : étiquetage du compartiment, logo…</t>
  </si>
  <si>
    <t>Constat 
*Le principe de rangement de l'armoire permet d'éloigner physiquement les médicaments à risque de confusion (dosage différents, homonymie…) et de les signaler par un système d'affichage pour limiter  les risques d'interversion
*Exemple : rangement par type / classe de produits / ordre de priorisation d'utilisation /spécialités à base de chlorure ou de chlohydrate : il n'est pas judicieux de ranger ces produits à la lettre C des termes "chlorure" et "chlorhydrate" → Ranger en DCI de molécule active : Suxaméthonium et Isoprénaline.</t>
  </si>
  <si>
    <t>Constat 
*Les étiquettes sont harmonisées respectant les codes couleurs internationaux des classes médicamenteuses des médicaments injectables pour les bacs de rangement dans tous les lieux de stockage de médicaments
*Les étiquettes sont conçues avec les pharmaciens de l’établissement et mentionne les critères suivants : • Le nom du médicament en DCI • La concentration du médicament (ex : 10 mg/mL), • Le dosage c’est-à-dire la dose totale rapportée au volume de l’ampoule (ex : 20 mg-2 mL), • La présentation, • La voie d’administration • Des notions facultatives peuvent être ajoutées : ex : abri de la lumière, conservation au réfrigérateur, stupéfiant, pH spécifiques, médicament à haut risque (solutés hypertoniques, insuline, chlorure de potassium médicament hypertonique à diluer ….). • Les notions de % sont proscrites sur ces étiquettes.</t>
  </si>
  <si>
    <t>Constat sur l'ensemble des armoires, réfrigérateur, coffre à stupéfiants : centralisé, en salle et pré-salle/sas
*Local sécurisé ou armoire fermée
 L'accès au bloc opératoire doit être sécurisé</t>
  </si>
  <si>
    <r>
      <t xml:space="preserve">Le </t>
    </r>
    <r>
      <rPr>
        <b/>
        <sz val="12"/>
        <color indexed="64"/>
        <rFont val="Calibri"/>
        <family val="2"/>
        <scheme val="minor"/>
      </rPr>
      <t>contrôle des péremptions</t>
    </r>
    <r>
      <rPr>
        <sz val="12"/>
        <color indexed="64"/>
        <rFont val="Calibri"/>
        <family val="2"/>
        <scheme val="minor"/>
      </rPr>
      <t xml:space="preserve"> est effectué selon une périodicité définie</t>
    </r>
  </si>
  <si>
    <r>
      <t>Le</t>
    </r>
    <r>
      <rPr>
        <b/>
        <sz val="12"/>
        <rFont val="Calibri"/>
        <family val="2"/>
        <scheme val="minor"/>
      </rPr>
      <t xml:space="preserve"> contrôle de l’armoire à stupéfiants </t>
    </r>
    <r>
      <rPr>
        <sz val="12"/>
        <rFont val="Calibri"/>
        <family val="2"/>
        <scheme val="minor"/>
      </rPr>
      <t>est réalisé selon une</t>
    </r>
    <r>
      <rPr>
        <b/>
        <sz val="12"/>
        <rFont val="Calibri"/>
        <family val="2"/>
        <scheme val="minor"/>
      </rPr>
      <t xml:space="preserve"> périodicité définie </t>
    </r>
  </si>
  <si>
    <t>GESTION DU CHARIOT D'URGENCE (si concerné)</t>
  </si>
  <si>
    <t xml:space="preserve">GESTION DE LA DOTATION </t>
  </si>
  <si>
    <r>
      <t xml:space="preserve">Votre unité dispose d'un </t>
    </r>
    <r>
      <rPr>
        <b/>
        <sz val="12"/>
        <color indexed="64"/>
        <rFont val="Calibri"/>
        <family val="2"/>
        <scheme val="minor"/>
      </rPr>
      <t xml:space="preserve">système facilitant le réapprovisionnement </t>
    </r>
  </si>
  <si>
    <t>Constat
*Visualiser la lettre de liaison et le bilan thérapeutique, si existe bilan médicamenteux optimisé</t>
  </si>
  <si>
    <t>*Procédure de signalement des EIGM
*Personne référente définie et connue des autres professionnels
*Demander concrètement l'organisation pour la déclaration aux professionnels
*Demander si les professionnels ont reçu une sensibilisation sur la déclaration des évènements indésirables (ex : charte de déclaration)</t>
  </si>
  <si>
    <t>Cadre
RSMQPECM 
Chef de bloc
Pharmacien 
IADE
IBODE
MAR
Chirurgien</t>
  </si>
  <si>
    <t xml:space="preserve">BILAN DE SORTIE ou TRANSFERT </t>
  </si>
  <si>
    <r>
      <t xml:space="preserve">Un </t>
    </r>
    <r>
      <rPr>
        <b/>
        <sz val="12"/>
        <rFont val="Calibri"/>
        <family val="2"/>
        <scheme val="minor"/>
      </rPr>
      <t>pharmacien</t>
    </r>
    <r>
      <rPr>
        <sz val="12"/>
        <rFont val="Calibri"/>
        <family val="2"/>
        <scheme val="minor"/>
      </rPr>
      <t xml:space="preserve"> et un </t>
    </r>
    <r>
      <rPr>
        <b/>
        <sz val="12"/>
        <rFont val="Calibri"/>
        <family val="2"/>
        <scheme val="minor"/>
      </rPr>
      <t>préparateur</t>
    </r>
    <r>
      <rPr>
        <sz val="12"/>
        <rFont val="Calibri"/>
        <family val="2"/>
        <scheme val="minor"/>
      </rPr>
      <t xml:space="preserve"> en pharmacie sont </t>
    </r>
    <r>
      <rPr>
        <b/>
        <sz val="12"/>
        <rFont val="Calibri"/>
        <family val="2"/>
        <scheme val="minor"/>
      </rPr>
      <t>référents</t>
    </r>
    <r>
      <rPr>
        <sz val="12"/>
        <rFont val="Calibri"/>
        <family val="2"/>
        <scheme val="minor"/>
      </rPr>
      <t xml:space="preserve"> pour chaque </t>
    </r>
    <r>
      <rPr>
        <b/>
        <sz val="12"/>
        <rFont val="Calibri"/>
        <family val="2"/>
        <scheme val="minor"/>
      </rPr>
      <t>bloc</t>
    </r>
  </si>
  <si>
    <t>Entretien et/ou constat
*Rester centré sur la PECM durant l'entretien 
Avez-vous été informé sur toutes les informations utiles :
– avant l'hospitalisation : horaire d’arrivée, rappel des consignes préopératoires ou préthérapeutiques, éléments administratifs ;
– à la sortie : consignes postopératoires ou post-thérapeutiques pour détecter les éventuelles complications, signes motivant une consultation, numéro d’appel en cas de besoin, etc.</t>
  </si>
  <si>
    <r>
      <t xml:space="preserve">Lors de la consultation d'anesthésie ou lors d'un entretien avec le pharmacien pendant votre hospitalisation </t>
    </r>
    <r>
      <rPr>
        <b/>
        <sz val="12"/>
        <color indexed="64"/>
        <rFont val="Calibri"/>
        <family val="2"/>
        <scheme val="minor"/>
      </rPr>
      <t xml:space="preserve">vous a-t-on demandé l'ensemble des médicaments que vous preniez </t>
    </r>
    <r>
      <rPr>
        <sz val="12"/>
        <color indexed="64"/>
        <rFont val="Calibri"/>
        <family val="2"/>
        <scheme val="minor"/>
      </rPr>
      <t>(avec ou sans ordonnance) ?</t>
    </r>
  </si>
  <si>
    <t xml:space="preserve">Entretien
S'assurer que le patient n'a pas géré seul son traitement personnel sans information de l'équipe médicale et paramédicale
Guide : Remplir "NA" si pas de traitements personnels </t>
  </si>
  <si>
    <r>
      <t>Tout au long de votre hospitalisation,</t>
    </r>
    <r>
      <rPr>
        <b/>
        <sz val="12"/>
        <rFont val="Calibri"/>
        <family val="2"/>
        <scheme val="minor"/>
      </rPr>
      <t xml:space="preserve"> a-t-on régulièrement évalué et soulagé votre douleur</t>
    </r>
    <r>
      <rPr>
        <sz val="12"/>
        <rFont val="Calibri"/>
        <family val="2"/>
        <scheme val="minor"/>
      </rPr>
      <t xml:space="preserve"> ? </t>
    </r>
  </si>
  <si>
    <r>
      <t xml:space="preserve">Entretien 
*Evaluer la compréhension du patient et les informations reçues sur les modifications de son traitement (arrêt, substitution, posologie etc), éventuel nouveau traitement prescrit, consignes de suivi...)
Lui a-t-on indiqué le nom des nouveaux médicaments, leur indication ? Les éventuels effet secondaires possibles…
</t>
    </r>
    <r>
      <rPr>
        <i/>
        <sz val="11"/>
        <rFont val="Calibri"/>
        <family val="2"/>
        <scheme val="minor"/>
      </rPr>
      <t>Guide : Remplir "NA" si pas de modification de traitement ni nouveau traitement</t>
    </r>
  </si>
  <si>
    <t>D. Etiquetage des préparations</t>
  </si>
  <si>
    <r>
      <t xml:space="preserve">Les modalités de </t>
    </r>
    <r>
      <rPr>
        <b/>
        <sz val="12"/>
        <color indexed="64"/>
        <rFont val="Calibri"/>
        <family val="2"/>
        <scheme val="minor"/>
      </rPr>
      <t>gestion en cas d'excursions de température</t>
    </r>
    <r>
      <rPr>
        <sz val="12"/>
        <color indexed="64"/>
        <rFont val="Calibri"/>
        <family val="2"/>
        <scheme val="minor"/>
      </rPr>
      <t>, notamment pour les curares sont formalisées</t>
    </r>
  </si>
  <si>
    <t xml:space="preserve">MISE EN ŒUVRE DE LA POLITIQUE DE MANAGEMENT DE LA PECM </t>
  </si>
  <si>
    <t>CRUQPC : commission des relations avec les usagers et de la qualité de la prise en charge</t>
  </si>
  <si>
    <r>
      <t xml:space="preserve">Si vous avez </t>
    </r>
    <r>
      <rPr>
        <b/>
        <sz val="12"/>
        <color indexed="64"/>
        <rFont val="Calibri"/>
        <family val="2"/>
        <scheme val="minor"/>
      </rPr>
      <t>géré seul(e)</t>
    </r>
    <r>
      <rPr>
        <sz val="12"/>
        <color indexed="64"/>
        <rFont val="Calibri"/>
        <family val="2"/>
        <scheme val="minor"/>
      </rPr>
      <t xml:space="preserve"> vos traitements personnels, en avez-vous informés les professionnels de santé ?</t>
    </r>
  </si>
  <si>
    <r>
      <rPr>
        <b/>
        <sz val="12"/>
        <rFont val="Calibri"/>
        <family val="2"/>
        <scheme val="minor"/>
      </rPr>
      <t>En prévision de votre sortie</t>
    </r>
    <r>
      <rPr>
        <sz val="12"/>
        <rFont val="Calibri"/>
        <family val="2"/>
        <scheme val="minor"/>
      </rPr>
      <t xml:space="preserve">, avez-vous été </t>
    </r>
    <r>
      <rPr>
        <b/>
        <sz val="12"/>
        <rFont val="Calibri"/>
        <family val="2"/>
        <scheme val="minor"/>
      </rPr>
      <t>informé(e)</t>
    </r>
    <r>
      <rPr>
        <sz val="12"/>
        <rFont val="Calibri"/>
        <family val="2"/>
        <scheme val="minor"/>
      </rPr>
      <t xml:space="preserve"> :
• des</t>
    </r>
    <r>
      <rPr>
        <b/>
        <sz val="12"/>
        <rFont val="Calibri"/>
        <family val="2"/>
        <scheme val="minor"/>
      </rPr>
      <t xml:space="preserve"> éventuelles modifications de votre traitement habituel</t>
    </r>
    <r>
      <rPr>
        <sz val="12"/>
        <rFont val="Calibri"/>
        <family val="2"/>
        <scheme val="minor"/>
      </rPr>
      <t xml:space="preserve"> (arrêt, substitution, posologie, etc.)
• de l’</t>
    </r>
    <r>
      <rPr>
        <b/>
        <sz val="12"/>
        <rFont val="Calibri"/>
        <family val="2"/>
        <scheme val="minor"/>
      </rPr>
      <t xml:space="preserve">éventuel nouveau traitement </t>
    </r>
    <r>
      <rPr>
        <sz val="12"/>
        <rFont val="Calibri"/>
        <family val="2"/>
        <scheme val="minor"/>
      </rPr>
      <t xml:space="preserve">prescrit
• des </t>
    </r>
    <r>
      <rPr>
        <b/>
        <sz val="12"/>
        <rFont val="Calibri"/>
        <family val="2"/>
        <scheme val="minor"/>
      </rPr>
      <t>consignes de suivi</t>
    </r>
    <r>
      <rPr>
        <sz val="12"/>
        <rFont val="Calibri"/>
        <family val="2"/>
        <scheme val="minor"/>
      </rPr>
      <t xml:space="preserve">
• de la </t>
    </r>
    <r>
      <rPr>
        <b/>
        <sz val="12"/>
        <rFont val="Calibri"/>
        <family val="2"/>
        <scheme val="minor"/>
      </rPr>
      <t xml:space="preserve">nécessité de signaler tout effet indésirable </t>
    </r>
    <r>
      <rPr>
        <sz val="12"/>
        <rFont val="Calibri"/>
        <family val="2"/>
        <scheme val="minor"/>
      </rPr>
      <t>lié au traitement médicamenteux et selon les modalités indiquées</t>
    </r>
  </si>
  <si>
    <r>
      <t xml:space="preserve">Avez-vous été informé(e) des </t>
    </r>
    <r>
      <rPr>
        <b/>
        <sz val="12"/>
        <color indexed="64"/>
        <rFont val="Calibri"/>
        <family val="2"/>
        <scheme val="minor"/>
      </rPr>
      <t>modalités de signalement de tout effet indésirable</t>
    </r>
    <r>
      <rPr>
        <sz val="12"/>
        <color indexed="64"/>
        <rFont val="Calibri"/>
        <family val="2"/>
        <scheme val="minor"/>
      </rPr>
      <t xml:space="preserve"> lié à votre traitement médicamenteux ?</t>
    </r>
  </si>
  <si>
    <r>
      <t xml:space="preserve">Si le/la patient(e) a un traitement </t>
    </r>
    <r>
      <rPr>
        <b/>
        <sz val="12"/>
        <rFont val="Calibri"/>
        <family val="2"/>
        <scheme val="minor"/>
      </rPr>
      <t>anticoagulant</t>
    </r>
    <r>
      <rPr>
        <sz val="12"/>
        <rFont val="Calibri"/>
        <family val="2"/>
        <scheme val="minor"/>
      </rPr>
      <t xml:space="preserve"> ou </t>
    </r>
    <r>
      <rPr>
        <b/>
        <sz val="12"/>
        <rFont val="Calibri"/>
        <family val="2"/>
        <scheme val="minor"/>
      </rPr>
      <t>anti-agrégant plaquettaire</t>
    </r>
    <r>
      <rPr>
        <sz val="12"/>
        <rFont val="Calibri"/>
        <family val="2"/>
        <scheme val="minor"/>
      </rPr>
      <t xml:space="preserve"> :
Avez-vous eu des</t>
    </r>
    <r>
      <rPr>
        <b/>
        <sz val="12"/>
        <rFont val="Calibri"/>
        <family val="2"/>
        <scheme val="minor"/>
      </rPr>
      <t xml:space="preserve"> informations sur ces médicaments, sur les précautions à prendre / les relais éventuels </t>
    </r>
    <r>
      <rPr>
        <sz val="12"/>
        <rFont val="Calibri"/>
        <family val="2"/>
        <scheme val="minor"/>
      </rPr>
      <t>entre la voie injectable et orale ?</t>
    </r>
  </si>
  <si>
    <r>
      <t>Si le/la patient(e) a une</t>
    </r>
    <r>
      <rPr>
        <b/>
        <sz val="12"/>
        <rFont val="Calibri"/>
        <family val="2"/>
        <scheme val="minor"/>
      </rPr>
      <t xml:space="preserve"> PCA </t>
    </r>
    <r>
      <rPr>
        <sz val="12"/>
        <rFont val="Calibri"/>
        <family val="2"/>
        <scheme val="minor"/>
      </rPr>
      <t xml:space="preserve">(Patient Controlled Analgesia - système d' auto-administration d'analgésiques) :
Avez-vous eu des </t>
    </r>
    <r>
      <rPr>
        <b/>
        <sz val="12"/>
        <rFont val="Calibri"/>
        <family val="2"/>
        <scheme val="minor"/>
      </rPr>
      <t xml:space="preserve">informations sur le principe de la gestion </t>
    </r>
    <r>
      <rPr>
        <sz val="12"/>
        <rFont val="Calibri"/>
        <family val="2"/>
        <scheme val="minor"/>
      </rPr>
      <t xml:space="preserve">de la douleur par auto-administration ? </t>
    </r>
  </si>
  <si>
    <r>
      <t xml:space="preserve">Si le/la patient(e) a une </t>
    </r>
    <r>
      <rPr>
        <b/>
        <sz val="12"/>
        <rFont val="Calibri"/>
        <family val="2"/>
        <scheme val="minor"/>
      </rPr>
      <t>PCA</t>
    </r>
    <r>
      <rPr>
        <sz val="12"/>
        <rFont val="Calibri"/>
        <family val="2"/>
        <scheme val="minor"/>
      </rPr>
      <t xml:space="preserve">
Avez-vous reçu un</t>
    </r>
    <r>
      <rPr>
        <b/>
        <sz val="12"/>
        <rFont val="Calibri"/>
        <family val="2"/>
        <scheme val="minor"/>
      </rPr>
      <t xml:space="preserve"> livret/fiche explicative</t>
    </r>
    <r>
      <rPr>
        <sz val="12"/>
        <rFont val="Calibri"/>
        <family val="2"/>
        <scheme val="minor"/>
      </rPr>
      <t xml:space="preserve"> sur la gestion de la PCA ?</t>
    </r>
  </si>
  <si>
    <r>
      <t xml:space="preserve">Les modalités de </t>
    </r>
    <r>
      <rPr>
        <b/>
        <sz val="12"/>
        <rFont val="Calibri"/>
        <family val="2"/>
        <scheme val="minor"/>
      </rPr>
      <t>commande</t>
    </r>
    <r>
      <rPr>
        <sz val="12"/>
        <rFont val="Calibri"/>
        <family val="2"/>
        <scheme val="minor"/>
      </rPr>
      <t xml:space="preserve"> entre la pharmacie et le bloc opératoire identifient les </t>
    </r>
    <r>
      <rPr>
        <b/>
        <sz val="12"/>
        <rFont val="Calibri"/>
        <family val="2"/>
        <scheme val="minor"/>
      </rPr>
      <t>produits thermosensibles</t>
    </r>
    <r>
      <rPr>
        <sz val="12"/>
        <rFont val="Calibri"/>
        <family val="2"/>
        <scheme val="minor"/>
      </rPr>
      <t xml:space="preserve"> pour assurer une réception </t>
    </r>
    <r>
      <rPr>
        <b/>
        <sz val="12"/>
        <rFont val="Calibri"/>
        <family val="2"/>
        <scheme val="minor"/>
      </rPr>
      <t>identifiée</t>
    </r>
    <r>
      <rPr>
        <sz val="12"/>
        <rFont val="Calibri"/>
        <family val="2"/>
        <scheme val="minor"/>
      </rPr>
      <t xml:space="preserve"> des autres produits</t>
    </r>
  </si>
  <si>
    <t>Pharmacien</t>
  </si>
  <si>
    <r>
      <t xml:space="preserve">Il existe une </t>
    </r>
    <r>
      <rPr>
        <b/>
        <sz val="12"/>
        <rFont val="Calibri"/>
        <family val="2"/>
        <scheme val="minor"/>
      </rPr>
      <t>base documentaire</t>
    </r>
    <r>
      <rPr>
        <sz val="12"/>
        <rFont val="Calibri"/>
        <family val="2"/>
        <scheme val="minor"/>
      </rPr>
      <t xml:space="preserve"> mise à jour régulièrement sur les conditions de </t>
    </r>
    <r>
      <rPr>
        <b/>
        <sz val="12"/>
        <rFont val="Calibri"/>
        <family val="2"/>
        <scheme val="minor"/>
      </rPr>
      <t>conservation</t>
    </r>
    <r>
      <rPr>
        <sz val="12"/>
        <rFont val="Calibri"/>
        <family val="2"/>
        <scheme val="minor"/>
      </rPr>
      <t xml:space="preserve"> des produits thermosensibles</t>
    </r>
  </si>
  <si>
    <t>A. Check list HAS</t>
  </si>
  <si>
    <t>B. Erreurs médicamenteuses</t>
  </si>
  <si>
    <t>CHECK LIST HAS</t>
  </si>
  <si>
    <t>TEMPS DE PAUSE AVANT INCISION</t>
  </si>
  <si>
    <t>BILAN DE SORTIE ou TRANSFERT</t>
  </si>
  <si>
    <r>
      <t xml:space="preserve">Des </t>
    </r>
    <r>
      <rPr>
        <b/>
        <sz val="12"/>
        <rFont val="Calibri"/>
        <family val="2"/>
        <scheme val="minor"/>
      </rPr>
      <t>systèmes d'alertes et de rappels dans le système d'information</t>
    </r>
    <r>
      <rPr>
        <sz val="12"/>
        <rFont val="Calibri"/>
        <family val="2"/>
        <scheme val="minor"/>
      </rPr>
      <t xml:space="preserve"> de l’établissement pour aider à contrôler que des </t>
    </r>
    <r>
      <rPr>
        <b/>
        <sz val="12"/>
        <rFont val="Calibri"/>
        <family val="2"/>
        <scheme val="minor"/>
      </rPr>
      <t>tâches programmées</t>
    </r>
    <r>
      <rPr>
        <sz val="12"/>
        <rFont val="Calibri"/>
        <family val="2"/>
        <scheme val="minor"/>
      </rPr>
      <t xml:space="preserve"> en amont de l'intervention sont mises en place</t>
    </r>
  </si>
  <si>
    <r>
      <t>L’</t>
    </r>
    <r>
      <rPr>
        <b/>
        <sz val="12"/>
        <rFont val="Calibri"/>
        <family val="2"/>
        <scheme val="minor"/>
      </rPr>
      <t>équipement / le matériel nécessaires pour l’intervention sont vérifiés</t>
    </r>
    <r>
      <rPr>
        <sz val="12"/>
        <rFont val="Calibri"/>
        <family val="2"/>
        <scheme val="minor"/>
      </rPr>
      <t xml:space="preserve"> et adaptés au poids et à la taille du patient pour la partie chirurgicale et anesthésique</t>
    </r>
  </si>
  <si>
    <r>
      <t>Les équipes effectuent une</t>
    </r>
    <r>
      <rPr>
        <b/>
        <sz val="12"/>
        <rFont val="Calibri"/>
        <family val="2"/>
        <scheme val="minor"/>
      </rPr>
      <t xml:space="preserve"> vérification croisée de l'identité du patient, de l'intervention prévue, du site opératoire, du risque allergique </t>
    </r>
    <r>
      <rPr>
        <sz val="12"/>
        <rFont val="Calibri"/>
        <family val="2"/>
        <scheme val="minor"/>
      </rPr>
      <t xml:space="preserve">de la cohérence de l'installation du patient par rapport à l'intervention chirurgicale prévue, de </t>
    </r>
    <r>
      <rPr>
        <b/>
        <sz val="12"/>
        <rFont val="Calibri"/>
        <family val="2"/>
        <scheme val="minor"/>
      </rPr>
      <t>l'antibioprophylaxie</t>
    </r>
    <r>
      <rPr>
        <sz val="12"/>
        <rFont val="Calibri"/>
        <family val="2"/>
        <scheme val="minor"/>
      </rPr>
      <t>, de la sécurité de la position pour le patient, de la disponibilité des documents cliniques et paracliniques nécessaires, notamment d'imagerie</t>
    </r>
  </si>
  <si>
    <t xml:space="preserve">Entretien et constat de la procédure. Elle définit :
*Le responsable de la gestion du suivi de température
*La fréquence des contrôles de la température : quotidienne et fichier de traçabilité
*La gestion des alarmes et la conduite à tenir en cas d'excursions de la température
*Précisions sur les modalités de maintenance des réfrigérateurs (dégivrage, fonctionnement…)
*Constater que le réfrigérateur ne contient que des produits médicaments
</t>
  </si>
  <si>
    <r>
      <t xml:space="preserve">En cas d'utilisation du </t>
    </r>
    <r>
      <rPr>
        <b/>
        <sz val="12"/>
        <rFont val="Calibri"/>
        <family val="2"/>
        <scheme val="minor"/>
      </rPr>
      <t>chariot d'urgence, celui-ci est systématiquement vérifié</t>
    </r>
    <r>
      <rPr>
        <sz val="12"/>
        <rFont val="Calibri"/>
        <family val="2"/>
        <scheme val="minor"/>
      </rPr>
      <t xml:space="preserve"> et les </t>
    </r>
    <r>
      <rPr>
        <b/>
        <sz val="12"/>
        <rFont val="Calibri"/>
        <family val="2"/>
        <scheme val="minor"/>
      </rPr>
      <t>médicaments utilisés sont remplacés</t>
    </r>
    <r>
      <rPr>
        <sz val="12"/>
        <rFont val="Calibri"/>
        <family val="2"/>
        <scheme val="minor"/>
      </rPr>
      <t xml:space="preserve">. Cette </t>
    </r>
    <r>
      <rPr>
        <b/>
        <sz val="12"/>
        <rFont val="Calibri"/>
        <family val="2"/>
        <scheme val="minor"/>
      </rPr>
      <t>vérification</t>
    </r>
    <r>
      <rPr>
        <sz val="12"/>
        <rFont val="Calibri"/>
        <family val="2"/>
        <scheme val="minor"/>
      </rPr>
      <t xml:space="preserve"> est </t>
    </r>
    <r>
      <rPr>
        <b/>
        <sz val="12"/>
        <rFont val="Calibri"/>
        <family val="2"/>
        <scheme val="minor"/>
      </rPr>
      <t>tracée.</t>
    </r>
  </si>
  <si>
    <r>
      <t xml:space="preserve">Le </t>
    </r>
    <r>
      <rPr>
        <b/>
        <sz val="12"/>
        <rFont val="Calibri"/>
        <family val="2"/>
        <scheme val="minor"/>
      </rPr>
      <t xml:space="preserve">chariot d'urgence </t>
    </r>
    <r>
      <rPr>
        <sz val="12"/>
        <rFont val="Calibri"/>
        <family val="2"/>
        <scheme val="minor"/>
      </rPr>
      <t xml:space="preserve">du bloc opératoire est </t>
    </r>
    <r>
      <rPr>
        <b/>
        <sz val="12"/>
        <rFont val="Calibri"/>
        <family val="2"/>
        <scheme val="minor"/>
      </rPr>
      <t>vérifié</t>
    </r>
    <r>
      <rPr>
        <sz val="12"/>
        <rFont val="Calibri"/>
        <family val="2"/>
        <scheme val="minor"/>
      </rPr>
      <t xml:space="preserve"> (qualitativement, quantitativement et péremptions) </t>
    </r>
    <r>
      <rPr>
        <b/>
        <sz val="12"/>
        <rFont val="Calibri"/>
        <family val="2"/>
        <scheme val="minor"/>
      </rPr>
      <t>au moins une fois par mois</t>
    </r>
    <r>
      <rPr>
        <sz val="12"/>
        <rFont val="Calibri"/>
        <family val="2"/>
        <scheme val="minor"/>
      </rPr>
      <t>. Cette vérification est tracée</t>
    </r>
  </si>
  <si>
    <t>Entretien et constat
*Protocole de relai héparine / AVK ou AOD post opératoire connu des professionnels et appliqué 
*Protocole paramétré et prescrit dans le DPI</t>
  </si>
  <si>
    <t xml:space="preserve">Entretien et/constat
*Procédure de commande, modalités de communication définie
*Produits thermosensibles identifiés pour le transport </t>
  </si>
  <si>
    <t>Entretien et/ou constat
*Un système est mis en place en lien avec les consultations pré opératoire et la mise à disposition du matériel et des traitements nécessaires de façon anticipée</t>
  </si>
  <si>
    <t>Entretien et/ou constat
*Visualiser le CR de consultation d'anesthésie
*Interroger et visualiser les modalités de recueil et de consultation des ordonnances du patient en amont des différentes consultations préopératoires, dès la prise de rendez-vous (ex : modèles de courriers d'informations)</t>
  </si>
  <si>
    <t>Entretien et/ou constat 
*Consulter la procédure de gestion des traitements habituels et interroger sur sa mise en œuvre
*Un document est validé institutionnellement sur le rôle de chaque acteur dans la prise en charge médicamenteuse du patient
N.B. : Concerne l’ensemble des traitements médicamenteux en cours au moment de l’admission du patient (avec la gestion des traitements habituels et personnels)</t>
  </si>
  <si>
    <r>
      <rPr>
        <sz val="11"/>
        <rFont val="Calibri"/>
        <family val="2"/>
        <scheme val="minor"/>
      </rPr>
      <t>Entretien et/ou constat' 
*Interroger sur les organisations de gestion des traitements habituels des patients
*Interroger sur la mise à disposition des protocoles et mises à jour des informations au regard des recommandations (ex : la gestion périopératoire des traitements chroniques de 2009 SFAR, des AVK, des anticoagulants oraux directs...)
*Modalités de traçabilité des traitements précisées dans le protocole</t>
    </r>
    <r>
      <rPr>
        <strike/>
        <sz val="11"/>
        <rFont val="Calibri"/>
        <family val="2"/>
        <scheme val="minor"/>
      </rPr>
      <t xml:space="preserve">
</t>
    </r>
    <r>
      <rPr>
        <sz val="11"/>
        <rFont val="Calibri"/>
        <family val="2"/>
        <scheme val="minor"/>
      </rPr>
      <t>*Liste des traitements à arrêter avant l'intervention définie avec le pharmacien de l'établissement
NB : protocole thérapeutique = schéma thérapeutique standardisé prescrit dans le système d'information</t>
    </r>
    <r>
      <rPr>
        <sz val="11"/>
        <color rgb="FF00B050"/>
        <rFont val="Calibri"/>
        <family val="2"/>
        <scheme val="minor"/>
      </rPr>
      <t xml:space="preserve">
</t>
    </r>
  </si>
  <si>
    <t>Entretien et/ou constat'
*Visualiser : tous les secteurs disposent de protocoles d’antibioprophylaxie adaptés à chaque chirurgie et acte interventionnel,
respectant les recommandations de bonnes pratiques les plus récentes.
*Visualiser la prescription de l'antibioprophylaxie dans le CR d'anesthésie
*Prescription conforme précisant : DCI, posologie, modalités d'administration, identification du prescripteur</t>
  </si>
  <si>
    <t xml:space="preserve">Entretien et/ou constat
'*Liste des médicaments à arrêter
*Lettre d'information sur les traitements
*Formulaire de consentement 
Exemples de documents : information éclairée sur les risques liés à la PEC (ex : vos traitements anticoagulants), la liste des documents remis en sortie (CR, ordonnance, carte de traçabilité du patient....) </t>
  </si>
  <si>
    <r>
      <t xml:space="preserve">Entretien et/ou constat
*Visualiser dans le dossier patient : la prise en compte par le patient des médicaments à arrêter
*Liste établie sur les médicaments à arrêter avant l'intervention définie
</t>
    </r>
    <r>
      <rPr>
        <i/>
        <sz val="11"/>
        <color theme="1"/>
        <rFont val="Calibri"/>
        <family val="2"/>
        <scheme val="minor"/>
      </rPr>
      <t>Décret n° 2018-934 du 29 octobre 2018 relatif à la surveillance post-interventionnelle et à la visite pré-anesthésique</t>
    </r>
  </si>
  <si>
    <r>
      <t xml:space="preserve">*Constat du logiciel dossier patient, des prescriptions, du plan d'administration et des différentes interfaces entre les dossiers et le bloc opératoire qui permet la continuité de la prise en charge et des prescriptions 
</t>
    </r>
    <r>
      <rPr>
        <sz val="11"/>
        <rFont val="Calibri"/>
        <family val="2"/>
        <scheme val="minor"/>
      </rPr>
      <t>'*Constat des éléments papiers si non informatisé</t>
    </r>
  </si>
  <si>
    <t>Entretien et/ou constat 
*Le livret thérapeutique inclut la présentation et le coût de chaque spécialité
*Le livret thérapeutique est validé par la COMEDIMS
*Le livret thérapeutique est accessible au bloc (intranet, format poche…)
*Toute modification de référence d'un médicament au livret thérapeutique est intégré dans le logiciel (avec mise à jour des protocoles).</t>
  </si>
  <si>
    <r>
      <t xml:space="preserve">Les </t>
    </r>
    <r>
      <rPr>
        <b/>
        <sz val="12"/>
        <rFont val="Calibri"/>
        <family val="2"/>
        <scheme val="minor"/>
      </rPr>
      <t>prescriptions</t>
    </r>
    <r>
      <rPr>
        <sz val="12"/>
        <rFont val="Calibri"/>
        <family val="2"/>
        <scheme val="minor"/>
      </rPr>
      <t xml:space="preserve"> (y compris conditionnelles) de </t>
    </r>
    <r>
      <rPr>
        <b/>
        <sz val="12"/>
        <rFont val="Calibri"/>
        <family val="2"/>
        <scheme val="minor"/>
      </rPr>
      <t>stupéfiants</t>
    </r>
    <r>
      <rPr>
        <sz val="12"/>
        <rFont val="Calibri"/>
        <family val="2"/>
        <scheme val="minor"/>
      </rPr>
      <t xml:space="preserve"> font l'objet d'un </t>
    </r>
    <r>
      <rPr>
        <b/>
        <sz val="12"/>
        <rFont val="Calibri"/>
        <family val="2"/>
        <scheme val="minor"/>
      </rPr>
      <t>protocole</t>
    </r>
    <r>
      <rPr>
        <sz val="12"/>
        <rFont val="Calibri"/>
        <family val="2"/>
        <scheme val="minor"/>
      </rPr>
      <t xml:space="preserve"> </t>
    </r>
    <r>
      <rPr>
        <b/>
        <sz val="12"/>
        <rFont val="Calibri"/>
        <family val="2"/>
        <scheme val="minor"/>
      </rPr>
      <t>d'administration</t>
    </r>
    <r>
      <rPr>
        <sz val="12"/>
        <rFont val="Calibri"/>
        <family val="2"/>
        <scheme val="minor"/>
      </rPr>
      <t xml:space="preserve"> </t>
    </r>
    <r>
      <rPr>
        <b/>
        <sz val="12"/>
        <rFont val="Calibri"/>
        <family val="2"/>
        <scheme val="minor"/>
      </rPr>
      <t>nominatif</t>
    </r>
    <r>
      <rPr>
        <sz val="12"/>
        <rFont val="Calibri"/>
        <family val="2"/>
        <scheme val="minor"/>
      </rPr>
      <t xml:space="preserve"> détaillant les modalités de prise</t>
    </r>
  </si>
  <si>
    <t>*Entretien et/ou constat 
*Constat d'un dossier patient avec traitement habituel du patient tracé (éventuellement une conciliation médicamenteuse présente)
*Procédure de gestion des traitements habituels connue des professionnels</t>
  </si>
  <si>
    <t>Constat
*Visualiser la réévaluation de la douleur associée aux prescriptions des antalgiques
*Echelle d'évaluation commune validée par l'établissement</t>
  </si>
  <si>
    <t>Constat des prescriptions de stupéfiants et le tableau de suivi des administrations</t>
  </si>
  <si>
    <t>Constat
*Visualiser les modalités de prescription des MDS en pratique
*Prescription nominative sur un support spécifique adapté avec 3 feuillets (prescription, dispensation, administration)</t>
  </si>
  <si>
    <t>Entretien et/ou constat
*Note d'information/mails de la pharmacie sur les nouveaux médicaments introduits au livret et des modifications de spécialités pour une même DCI
*La liste des substitutions/équivalences est validé en instance avec les médecins
 Toute substitution/équivalence est retrouvée via DPI - exemple : prescrit Rosuvastatine 5 mg, proposition d'équivalence : atorvastatine 20 mg</t>
  </si>
  <si>
    <t>Entretien et/ou constat
*Visualiser ou interroger sur la préparation qui doit être extemporanée 
*Le Conseil d'Orientation du CCLIN Sud-Ouest a souhaité indiquer qu'un délai de 30 minutes entre la préparation du médicament et son administration pouvait être toléré pour tenir compte des organisations des unités de soins en matière de préparation des soins. (lien: https://www.cpias-nouvelle-aquitaine.fr/wp-content/uploads/2017/06/prep-medicaments.pdf)</t>
  </si>
  <si>
    <r>
      <rPr>
        <u/>
        <sz val="12"/>
        <rFont val="Calibri"/>
        <family val="2"/>
        <scheme val="minor"/>
      </rPr>
      <t xml:space="preserve">Identification des flacons et poches de préparation : </t>
    </r>
    <r>
      <rPr>
        <sz val="12"/>
        <rFont val="Calibri"/>
        <family val="2"/>
        <scheme val="minor"/>
      </rPr>
      <t xml:space="preserve">
Les </t>
    </r>
    <r>
      <rPr>
        <b/>
        <sz val="12"/>
        <rFont val="Calibri"/>
        <family val="2"/>
        <scheme val="minor"/>
      </rPr>
      <t>informations</t>
    </r>
    <r>
      <rPr>
        <sz val="12"/>
        <rFont val="Calibri"/>
        <family val="2"/>
        <scheme val="minor"/>
      </rPr>
      <t xml:space="preserve"> présentes sur </t>
    </r>
    <r>
      <rPr>
        <b/>
        <sz val="12"/>
        <rFont val="Calibri"/>
        <family val="2"/>
        <scheme val="minor"/>
      </rPr>
      <t>l’étiquette</t>
    </r>
    <r>
      <rPr>
        <sz val="12"/>
        <rFont val="Calibri"/>
        <family val="2"/>
        <scheme val="minor"/>
      </rPr>
      <t xml:space="preserve"> de préparation des médicaments sont </t>
    </r>
    <r>
      <rPr>
        <b/>
        <sz val="12"/>
        <rFont val="Calibri"/>
        <family val="2"/>
        <scheme val="minor"/>
      </rPr>
      <t>standardisées</t>
    </r>
    <r>
      <rPr>
        <sz val="12"/>
        <rFont val="Calibri"/>
        <family val="2"/>
        <scheme val="minor"/>
      </rPr>
      <t xml:space="preserve"> et </t>
    </r>
    <r>
      <rPr>
        <b/>
        <sz val="12"/>
        <rFont val="Calibri"/>
        <family val="2"/>
        <scheme val="minor"/>
      </rPr>
      <t>formalisées</t>
    </r>
    <r>
      <rPr>
        <sz val="12"/>
        <rFont val="Calibri"/>
        <family val="2"/>
        <scheme val="minor"/>
      </rPr>
      <t xml:space="preserve"> dans une </t>
    </r>
    <r>
      <rPr>
        <b/>
        <sz val="12"/>
        <rFont val="Calibri"/>
        <family val="2"/>
        <scheme val="minor"/>
      </rPr>
      <t>procédure</t>
    </r>
    <r>
      <rPr>
        <sz val="12"/>
        <rFont val="Calibri"/>
        <family val="2"/>
        <scheme val="minor"/>
      </rPr>
      <t xml:space="preserve"> 
</t>
    </r>
  </si>
  <si>
    <t xml:space="preserve">Entretien et/ou constat des informations présentes sur l'étiquette
*médicament en DCI 
*quantité ou concentration 
*voie d’administration (précisions : bordure et couleur de fond spécifique de la voie d’administration en accord avec l’étiquette drapeau qui identifie la voie d’administration)
*date - heure de préparation et identification de la personne qui a préparé le médicament
*date - heure de pose de la préparation
 *identité précise du patient
*en fonction de la préparation : le solvant/diluant et la concentration (unité/mL) en évitant formellement l’expression de la concentration sous forme de ratio (%, pour 1000, 1 :1000 ; 1 :10000 …)
*Ne cachent pas la graduation </t>
  </si>
  <si>
    <r>
      <rPr>
        <u/>
        <sz val="12"/>
        <rFont val="Calibri"/>
        <family val="2"/>
        <scheme val="minor"/>
      </rPr>
      <t xml:space="preserve">Identification des seringues : </t>
    </r>
    <r>
      <rPr>
        <sz val="12"/>
        <rFont val="Calibri"/>
        <family val="2"/>
        <scheme val="minor"/>
      </rPr>
      <t xml:space="preserve">
Les </t>
    </r>
    <r>
      <rPr>
        <b/>
        <sz val="12"/>
        <rFont val="Calibri"/>
        <family val="2"/>
        <scheme val="minor"/>
      </rPr>
      <t>étiquettes</t>
    </r>
    <r>
      <rPr>
        <sz val="12"/>
        <rFont val="Calibri"/>
        <family val="2"/>
        <scheme val="minor"/>
      </rPr>
      <t xml:space="preserve"> répondent à la </t>
    </r>
    <r>
      <rPr>
        <b/>
        <sz val="12"/>
        <rFont val="Calibri"/>
        <family val="2"/>
        <scheme val="minor"/>
      </rPr>
      <t>norme</t>
    </r>
    <r>
      <rPr>
        <sz val="12"/>
        <rFont val="Calibri"/>
        <family val="2"/>
        <scheme val="minor"/>
      </rPr>
      <t xml:space="preserve"> </t>
    </r>
    <r>
      <rPr>
        <b/>
        <sz val="12"/>
        <rFont val="Calibri"/>
        <family val="2"/>
        <scheme val="minor"/>
      </rPr>
      <t>internationale</t>
    </r>
    <r>
      <rPr>
        <sz val="12"/>
        <rFont val="Calibri"/>
        <family val="2"/>
        <scheme val="minor"/>
      </rPr>
      <t xml:space="preserve"> </t>
    </r>
    <r>
      <rPr>
        <b/>
        <sz val="12"/>
        <rFont val="Calibri"/>
        <family val="2"/>
        <scheme val="minor"/>
      </rPr>
      <t>ISO</t>
    </r>
    <r>
      <rPr>
        <sz val="12"/>
        <rFont val="Calibri"/>
        <family val="2"/>
        <scheme val="minor"/>
      </rPr>
      <t xml:space="preserve"> 26825:2020</t>
    </r>
  </si>
  <si>
    <r>
      <rPr>
        <u/>
        <sz val="12"/>
        <rFont val="Calibri"/>
        <family val="2"/>
        <scheme val="minor"/>
      </rPr>
      <t xml:space="preserve">Identification des voies d'administration : </t>
    </r>
    <r>
      <rPr>
        <sz val="12"/>
        <rFont val="Calibri"/>
        <family val="2"/>
        <scheme val="minor"/>
      </rPr>
      <t xml:space="preserve">
Des </t>
    </r>
    <r>
      <rPr>
        <b/>
        <sz val="12"/>
        <rFont val="Calibri"/>
        <family val="2"/>
        <scheme val="minor"/>
      </rPr>
      <t>étiquettes</t>
    </r>
    <r>
      <rPr>
        <sz val="12"/>
        <rFont val="Calibri"/>
        <family val="2"/>
        <scheme val="minor"/>
      </rPr>
      <t xml:space="preserve"> de </t>
    </r>
    <r>
      <rPr>
        <b/>
        <sz val="12"/>
        <rFont val="Calibri"/>
        <family val="2"/>
        <scheme val="minor"/>
      </rPr>
      <t>couleur</t>
    </r>
    <r>
      <rPr>
        <sz val="12"/>
        <rFont val="Calibri"/>
        <family val="2"/>
        <scheme val="minor"/>
      </rPr>
      <t xml:space="preserve"> avec une </t>
    </r>
    <r>
      <rPr>
        <b/>
        <sz val="12"/>
        <rFont val="Calibri"/>
        <family val="2"/>
        <scheme val="minor"/>
      </rPr>
      <t>bordure</t>
    </r>
    <r>
      <rPr>
        <sz val="12"/>
        <rFont val="Calibri"/>
        <family val="2"/>
        <scheme val="minor"/>
      </rPr>
      <t xml:space="preserve"> </t>
    </r>
    <r>
      <rPr>
        <b/>
        <sz val="12"/>
        <rFont val="Calibri"/>
        <family val="2"/>
        <scheme val="minor"/>
      </rPr>
      <t>spécifique</t>
    </r>
    <r>
      <rPr>
        <sz val="12"/>
        <rFont val="Calibri"/>
        <family val="2"/>
        <scheme val="minor"/>
      </rPr>
      <t xml:space="preserve"> permettent d’identifier la </t>
    </r>
    <r>
      <rPr>
        <b/>
        <sz val="12"/>
        <rFont val="Calibri"/>
        <family val="2"/>
        <scheme val="minor"/>
      </rPr>
      <t>voie</t>
    </r>
    <r>
      <rPr>
        <sz val="12"/>
        <rFont val="Calibri"/>
        <family val="2"/>
        <scheme val="minor"/>
      </rPr>
      <t xml:space="preserve"> </t>
    </r>
    <r>
      <rPr>
        <b/>
        <sz val="12"/>
        <rFont val="Calibri"/>
        <family val="2"/>
        <scheme val="minor"/>
      </rPr>
      <t>d’administration</t>
    </r>
  </si>
  <si>
    <t>Entretien et/ou constat 
précisions : ces étiquettes, « étiquette papillon » ou « étiquette drapeau », de dimensions 70 mm x 25 mm, doivent être apposées sur la partie proximale (proche du point d’injection) et sur la partie distale (proche du point d’insertion). 
cf. recos SFAR</t>
  </si>
  <si>
    <t>Entretien et/ou constat des étiquettes
*Codes couleurs internationaux des classes médicamenteuses 
*Combinaison variable de caractères minuscules et majuscules comme moyen supplémentaire (caractères d’accroche) permettant le repérage en lettres majuscules des parties différentes pour les noms de médicaments similaires (ex : DOBUTamine, DOPAmine, ATROpine, aPROTInine…)
*Les antagonistes = trame de couleur de l’agoniste rayée de blanc</t>
  </si>
  <si>
    <t>A traiter</t>
  </si>
  <si>
    <t>Abandonnée</t>
  </si>
  <si>
    <t>choix1</t>
  </si>
  <si>
    <t>choix2</t>
  </si>
  <si>
    <t>choix3</t>
  </si>
  <si>
    <t>choix4</t>
  </si>
  <si>
    <t>choix5</t>
  </si>
  <si>
    <t>Grille autoévaluation
Grille évaluation croisée</t>
  </si>
  <si>
    <t>Grille autoévaluation
/
Entretien patient</t>
  </si>
  <si>
    <t>application</t>
  </si>
  <si>
    <t>/
Grille évaluation croisée
Entretien patient</t>
  </si>
  <si>
    <t>Nombre de critères évalués</t>
  </si>
  <si>
    <t>Nombre de critères "NA"</t>
  </si>
  <si>
    <t>Nombre de cellules non renseignées</t>
  </si>
  <si>
    <t>Références  bibliographiques</t>
  </si>
  <si>
    <t>PREPARATION DES MEDICAMENTS AU BLOC OPERATOIRE</t>
  </si>
  <si>
    <t>Méthode</t>
  </si>
  <si>
    <r>
      <t xml:space="preserve">(Comment) Etes-vous </t>
    </r>
    <r>
      <rPr>
        <b/>
        <sz val="12"/>
        <rFont val="Calibri"/>
        <family val="2"/>
        <scheme val="minor"/>
      </rPr>
      <t>informés</t>
    </r>
    <r>
      <rPr>
        <sz val="12"/>
        <rFont val="Calibri"/>
        <family val="2"/>
        <scheme val="minor"/>
      </rPr>
      <t xml:space="preserve"> des ruptures, des </t>
    </r>
    <r>
      <rPr>
        <b/>
        <sz val="12"/>
        <rFont val="Calibri"/>
        <family val="2"/>
        <scheme val="minor"/>
      </rPr>
      <t>substitutions</t>
    </r>
    <r>
      <rPr>
        <sz val="12"/>
        <rFont val="Calibri"/>
        <family val="2"/>
        <scheme val="minor"/>
      </rPr>
      <t xml:space="preserve"> et des </t>
    </r>
    <r>
      <rPr>
        <b/>
        <sz val="12"/>
        <rFont val="Calibri"/>
        <family val="2"/>
        <scheme val="minor"/>
      </rPr>
      <t>remplacements</t>
    </r>
    <r>
      <rPr>
        <sz val="12"/>
        <rFont val="Calibri"/>
        <family val="2"/>
        <scheme val="minor"/>
      </rPr>
      <t xml:space="preserve"> de traitement par la pharmacie?</t>
    </r>
  </si>
  <si>
    <t>hors BO</t>
  </si>
  <si>
    <t>MAR
IADE
IDE SSPI</t>
  </si>
  <si>
    <t xml:space="preserve">MAR
Chirurgien
IDE SSPI </t>
  </si>
  <si>
    <t>entretien pharmacie</t>
  </si>
  <si>
    <t>c</t>
  </si>
  <si>
    <t xml:space="preserve">Cardio-vasculaire </t>
  </si>
  <si>
    <t xml:space="preserve">Digestive </t>
  </si>
  <si>
    <t xml:space="preserve">Gynéco-obstétrique </t>
  </si>
  <si>
    <t xml:space="preserve">Neurochirurgie </t>
  </si>
  <si>
    <t xml:space="preserve">Ophtalmologie </t>
  </si>
  <si>
    <t xml:space="preserve">Orthopédie- traumatologie </t>
  </si>
  <si>
    <t xml:space="preserve">Oto-rhino-laryngologie </t>
  </si>
  <si>
    <t xml:space="preserve">Plastique - Reconstructive </t>
  </si>
  <si>
    <t xml:space="preserve">Stomatologie – Maxillo-facial </t>
  </si>
  <si>
    <t xml:space="preserve">Thoracique </t>
  </si>
  <si>
    <t xml:space="preserve">Urologie </t>
  </si>
  <si>
    <t xml:space="preserve">Nombre total de salles d’intervention </t>
  </si>
  <si>
    <t xml:space="preserve">Le bloc dispose de : </t>
  </si>
  <si>
    <t>conventionnelle</t>
  </si>
  <si>
    <t>ambulatoire</t>
  </si>
  <si>
    <t>conventionnelle et ambulatoire</t>
  </si>
  <si>
    <t>programmée</t>
  </si>
  <si>
    <t>programmée et urgence</t>
  </si>
  <si>
    <t>urgence</t>
  </si>
  <si>
    <t xml:space="preserve">OUI /  NON </t>
  </si>
  <si>
    <r>
      <t>*Charte d'incitation au signalement
*Fiche de déclaration mise à disposition de</t>
    </r>
    <r>
      <rPr>
        <b/>
        <sz val="11"/>
        <rFont val="Calibri"/>
        <family val="2"/>
        <scheme val="minor"/>
      </rPr>
      <t xml:space="preserve"> t</t>
    </r>
    <r>
      <rPr>
        <b/>
        <sz val="11"/>
        <rFont val="Calibri"/>
        <family val="2"/>
        <scheme val="minor"/>
      </rPr>
      <t xml:space="preserve">ous les professionnels </t>
    </r>
    <r>
      <rPr>
        <sz val="11"/>
        <rFont val="Calibri"/>
        <family val="2"/>
        <scheme val="minor"/>
      </rPr>
      <t>et facile à retrouver/endroit connu des professionnels 
*Modalités d'utilisation de la fiche de déclaration connues de</t>
    </r>
    <r>
      <rPr>
        <b/>
        <sz val="11"/>
        <rFont val="Calibri"/>
        <family val="2"/>
        <scheme val="minor"/>
      </rPr>
      <t xml:space="preserve"> t</t>
    </r>
    <r>
      <rPr>
        <b/>
        <sz val="11"/>
        <rFont val="Calibri"/>
        <family val="2"/>
        <scheme val="minor"/>
      </rPr>
      <t xml:space="preserve">ous les professionnels </t>
    </r>
    <r>
      <rPr>
        <sz val="11"/>
        <rFont val="Calibri"/>
        <family val="2"/>
        <scheme val="minor"/>
      </rPr>
      <t>du bloc/SSPI</t>
    </r>
  </si>
  <si>
    <r>
      <t xml:space="preserve">La </t>
    </r>
    <r>
      <rPr>
        <b/>
        <sz val="12"/>
        <rFont val="Calibri"/>
        <family val="2"/>
        <scheme val="minor"/>
      </rPr>
      <t>composition qualitative et quantitative des chariots d’urgence est régie</t>
    </r>
    <r>
      <rPr>
        <sz val="12"/>
        <rFont val="Calibri"/>
        <family val="2"/>
        <scheme val="minor"/>
      </rPr>
      <t xml:space="preserve"> par une procédure spécifique. Elle est affichée ou facilement consultable </t>
    </r>
  </si>
  <si>
    <r>
      <t>Chaque</t>
    </r>
    <r>
      <rPr>
        <b/>
        <sz val="12"/>
        <rFont val="Calibri"/>
        <family val="2"/>
        <scheme val="minor"/>
      </rPr>
      <t xml:space="preserve"> professionnel de santé est informé en amont de l’organisation du chariot et des procédures d’urgenc</t>
    </r>
    <r>
      <rPr>
        <sz val="12"/>
        <rFont val="Calibri"/>
        <family val="2"/>
        <scheme val="minor"/>
      </rPr>
      <t>e du secteur dans lequel il travaille</t>
    </r>
  </si>
  <si>
    <r>
      <t xml:space="preserve">Les </t>
    </r>
    <r>
      <rPr>
        <b/>
        <sz val="12"/>
        <rFont val="Calibri"/>
        <family val="2"/>
        <scheme val="minor"/>
      </rPr>
      <t>procédures</t>
    </r>
    <r>
      <rPr>
        <sz val="12"/>
        <rFont val="Calibri"/>
        <family val="2"/>
        <scheme val="minor"/>
      </rPr>
      <t xml:space="preserve"> de conduite à tenir </t>
    </r>
    <r>
      <rPr>
        <b/>
        <sz val="12"/>
        <rFont val="Calibri"/>
        <family val="2"/>
        <scheme val="minor"/>
      </rPr>
      <t xml:space="preserve">en cas d’intoxication aux ALR </t>
    </r>
    <r>
      <rPr>
        <sz val="12"/>
        <rFont val="Calibri"/>
        <family val="2"/>
        <scheme val="minor"/>
      </rPr>
      <t>se trouve à proximité du chariot d’urgence et sont connues des professionnels</t>
    </r>
  </si>
  <si>
    <t>Plutôt Oui</t>
  </si>
  <si>
    <t>Plutôt Non</t>
  </si>
  <si>
    <t>*Système d'échange entre la pharmacie et le bloc organisé pour la commande et réception de matériels spécifiques et des dispositifs médicaux
'*Géré par le Dossier Patient Informatisé
*Alerte sur arrêt de traitements médicamenteux, examens biologiques…</t>
  </si>
  <si>
    <r>
      <t xml:space="preserve">Les professionnels sont </t>
    </r>
    <r>
      <rPr>
        <b/>
        <sz val="12"/>
        <rFont val="Calibri"/>
        <family val="2"/>
        <scheme val="minor"/>
      </rPr>
      <t xml:space="preserve">formés et incités au </t>
    </r>
    <r>
      <rPr>
        <b/>
        <sz val="12"/>
        <rFont val="Calibri"/>
        <family val="2"/>
        <scheme val="minor"/>
      </rPr>
      <t xml:space="preserve">signalement des erreurs médicamenteuses </t>
    </r>
    <r>
      <rPr>
        <sz val="12"/>
        <rFont val="Calibri"/>
        <family val="2"/>
        <scheme val="minor"/>
      </rPr>
      <t xml:space="preserve">par la structure </t>
    </r>
  </si>
  <si>
    <t xml:space="preserve">Les professionnels du BO ont connaissance des documents et procédures relatives à la PECM et savent comment y accéder </t>
  </si>
  <si>
    <t xml:space="preserve">Mode de chirurgie </t>
  </si>
  <si>
    <t>Nom de l'établissement</t>
  </si>
  <si>
    <t>Grille autoévalution</t>
  </si>
  <si>
    <t>Nom / fonction du/des auditeur(s)</t>
  </si>
  <si>
    <t>Grille évaluation croisée</t>
  </si>
  <si>
    <t>Mode d’hospitalisation</t>
  </si>
  <si>
    <t xml:space="preserve">conventionnelle = 1
ambulatoire = 2
conventionnelle et ambulatoire = 3 </t>
  </si>
  <si>
    <t>année N-1</t>
  </si>
  <si>
    <t xml:space="preserve">programmée = 1
urgence = 2
programmée et urgence = 3 </t>
  </si>
  <si>
    <t>Nombre  d’interventions</t>
  </si>
  <si>
    <t xml:space="preserve">un système contrôlant les accès (sonnette, digicode) </t>
  </si>
  <si>
    <t xml:space="preserve">salle(s) de préparation et/ou de pré-anesthésie et/ou induction </t>
  </si>
  <si>
    <t xml:space="preserve">une salle de surveillance post-interventionnelle (SSPI) </t>
  </si>
  <si>
    <t xml:space="preserve">un local pharmacie </t>
  </si>
  <si>
    <t xml:space="preserve">une zone de réception spécifique pour les dispositifs médicaux et consommables   </t>
  </si>
  <si>
    <t xml:space="preserve">arsenal (aux) pour stockage des  dispositifs médicaux stériles        </t>
  </si>
  <si>
    <t xml:space="preserve">local (aux) de stockage pour matériels non stériles </t>
  </si>
  <si>
    <t xml:space="preserve">un local pour l’entreposage des déchets           </t>
  </si>
  <si>
    <t>Spécialités chirurgicales</t>
  </si>
  <si>
    <t>Entretien patient</t>
  </si>
  <si>
    <t>Déroulement de l'audit</t>
  </si>
  <si>
    <t>Date de saisie des donneées de la grille autoévaluation
(xx/xx/20xx)</t>
  </si>
  <si>
    <t>Date de saisie des donneées de la grille évaluation croisée :
(xx/xx/20xx)</t>
  </si>
  <si>
    <t>Périmètre de l'autoévaluation
(l'ensemble des spécialités chirurgicales ou une partie - la(les)quelle(s)? à préciser) :</t>
  </si>
  <si>
    <t>Périmètre de l'évaluation
(l'ensemble des spécialités chirurgicales ou une partie - la(les)quelle(s)? à préciser) :</t>
  </si>
  <si>
    <t>Nom / fonction / structure d'exercice du/des auditeur(s)</t>
  </si>
  <si>
    <t>Date de l'entretien patient : 
(xx/xx/20xx)</t>
  </si>
  <si>
    <t>Informations sur l'activité chirurgicale et les locaux de la structure auditée</t>
  </si>
  <si>
    <t>Architecture et équipements du bloc opératoire</t>
  </si>
  <si>
    <t>*Identification de mesures spécifiques au BO dans le manuel qualité de la PECM/ projet d'établissement 
*Engagement du représentant légal de l'établissement
*Engagement du président de CME/CfME</t>
  </si>
  <si>
    <r>
      <t xml:space="preserve">La </t>
    </r>
    <r>
      <rPr>
        <b/>
        <sz val="12"/>
        <color theme="1"/>
        <rFont val="Calibri"/>
        <family val="2"/>
        <scheme val="minor"/>
      </rPr>
      <t>politique institutionnelle</t>
    </r>
    <r>
      <rPr>
        <sz val="12"/>
        <color theme="1"/>
        <rFont val="Calibri"/>
        <family val="2"/>
        <scheme val="minor"/>
      </rPr>
      <t xml:space="preserve"> </t>
    </r>
    <r>
      <rPr>
        <b/>
        <sz val="12"/>
        <color theme="1"/>
        <rFont val="Calibri"/>
        <family val="2"/>
        <scheme val="minor"/>
      </rPr>
      <t>d'amélioration de la qualité et de la sécurité de la prise en charge médicamenteuse</t>
    </r>
    <r>
      <rPr>
        <sz val="12"/>
        <color theme="1"/>
        <rFont val="Calibri"/>
        <family val="2"/>
        <scheme val="minor"/>
      </rPr>
      <t xml:space="preserve"> (PECM) prend en compte les </t>
    </r>
    <r>
      <rPr>
        <b/>
        <sz val="12"/>
        <color theme="1"/>
        <rFont val="Calibri"/>
        <family val="2"/>
        <scheme val="minor"/>
      </rPr>
      <t>spécificités du Bloc</t>
    </r>
    <r>
      <rPr>
        <sz val="12"/>
        <color theme="1"/>
        <rFont val="Calibri"/>
        <family val="2"/>
        <scheme val="minor"/>
      </rPr>
      <t xml:space="preserve"> </t>
    </r>
    <r>
      <rPr>
        <b/>
        <sz val="12"/>
        <color theme="1"/>
        <rFont val="Calibri"/>
        <family val="2"/>
        <scheme val="minor"/>
      </rPr>
      <t>Opératoire (BO)</t>
    </r>
  </si>
  <si>
    <r>
      <t xml:space="preserve">Une </t>
    </r>
    <r>
      <rPr>
        <b/>
        <sz val="12"/>
        <rFont val="Calibri"/>
        <family val="2"/>
        <scheme val="minor"/>
      </rPr>
      <t>cartographie des risques</t>
    </r>
    <r>
      <rPr>
        <sz val="12"/>
        <rFont val="Calibri"/>
        <family val="2"/>
        <scheme val="minor"/>
      </rPr>
      <t xml:space="preserve"> potentiels à toutes les étapes de la prise en charge médicamenteuse et sur les dispositifs médicaux des </t>
    </r>
    <r>
      <rPr>
        <b/>
        <sz val="12"/>
        <rFont val="Calibri"/>
        <family val="2"/>
        <scheme val="minor"/>
      </rPr>
      <t>secteurs d’anesthésie et de réanimation</t>
    </r>
    <r>
      <rPr>
        <sz val="12"/>
        <rFont val="Calibri"/>
        <family val="2"/>
        <scheme val="minor"/>
      </rPr>
      <t xml:space="preserve"> a été établie</t>
    </r>
  </si>
  <si>
    <r>
      <t>Les</t>
    </r>
    <r>
      <rPr>
        <b/>
        <sz val="12"/>
        <rFont val="Calibri"/>
        <family val="2"/>
        <scheme val="minor"/>
      </rPr>
      <t xml:space="preserve"> règles de management</t>
    </r>
    <r>
      <rPr>
        <sz val="12"/>
        <rFont val="Calibri"/>
        <family val="2"/>
        <scheme val="minor"/>
      </rPr>
      <t xml:space="preserve"> de la prise en charge médicamenteuse et </t>
    </r>
    <r>
      <rPr>
        <sz val="12"/>
        <rFont val="Calibri"/>
        <family val="2"/>
        <scheme val="minor"/>
      </rPr>
      <t xml:space="preserve">de bon usage des dispositifs médicaux </t>
    </r>
    <r>
      <rPr>
        <sz val="12"/>
        <rFont val="Calibri"/>
        <family val="2"/>
        <scheme val="minor"/>
      </rPr>
      <t xml:space="preserve">sont décrites dans un document (ex : </t>
    </r>
    <r>
      <rPr>
        <b/>
        <sz val="12"/>
        <rFont val="Calibri"/>
        <family val="2"/>
        <scheme val="minor"/>
      </rPr>
      <t xml:space="preserve">charte du bloc opératoire, manuel qualité,  procédures </t>
    </r>
    <r>
      <rPr>
        <sz val="12"/>
        <rFont val="Calibri"/>
        <family val="2"/>
        <scheme val="minor"/>
      </rPr>
      <t>…)</t>
    </r>
  </si>
  <si>
    <t>*Cartographie des risques disponible, établie à partir d'un référentiel adapté (ex : audit ANAP), connue des professionnels (corps médical et paramédical) et mise à jour au regard des retours d’expériences (notamment en cas de survenue d'un évènement indésirable au bloc opératoire)</t>
  </si>
  <si>
    <r>
      <t xml:space="preserve">La consultation d’anesthésie inclut le </t>
    </r>
    <r>
      <rPr>
        <b/>
        <sz val="12"/>
        <rFont val="Calibri"/>
        <family val="2"/>
        <scheme val="minor"/>
      </rPr>
      <t>recueil des antécédents</t>
    </r>
    <r>
      <rPr>
        <sz val="12"/>
        <rFont val="Calibri"/>
        <family val="2"/>
        <scheme val="minor"/>
      </rPr>
      <t xml:space="preserve"> </t>
    </r>
    <r>
      <rPr>
        <b/>
        <sz val="12"/>
        <rFont val="Calibri"/>
        <family val="2"/>
        <scheme val="minor"/>
      </rPr>
      <t xml:space="preserve">d'allergies </t>
    </r>
    <r>
      <rPr>
        <sz val="12"/>
        <rFont val="Calibri"/>
        <family val="2"/>
        <scheme val="minor"/>
      </rPr>
      <t xml:space="preserve">éventuelles du patient, </t>
    </r>
    <r>
      <rPr>
        <b/>
        <sz val="12"/>
        <rFont val="Calibri"/>
        <family val="2"/>
        <scheme val="minor"/>
      </rPr>
      <t>tracés sans équivoque dans le dossier d'anesthésie</t>
    </r>
    <r>
      <rPr>
        <sz val="12"/>
        <rFont val="Calibri"/>
        <family val="2"/>
        <scheme val="minor"/>
      </rPr>
      <t xml:space="preserve"> et pris en compte lors de l’intervention</t>
    </r>
  </si>
  <si>
    <r>
      <t xml:space="preserve">L'ensemble des </t>
    </r>
    <r>
      <rPr>
        <b/>
        <sz val="12"/>
        <rFont val="Calibri"/>
        <family val="2"/>
        <scheme val="minor"/>
      </rPr>
      <t>informations</t>
    </r>
    <r>
      <rPr>
        <sz val="12"/>
        <rFont val="Calibri"/>
        <family val="2"/>
        <scheme val="minor"/>
      </rPr>
      <t xml:space="preserve"> nécessaires à une prise en charge de qualité du </t>
    </r>
    <r>
      <rPr>
        <b/>
        <sz val="12"/>
        <rFont val="Calibri"/>
        <family val="2"/>
        <scheme val="minor"/>
      </rPr>
      <t>patient</t>
    </r>
    <r>
      <rPr>
        <sz val="12"/>
        <rFont val="Calibri"/>
        <family val="2"/>
        <scheme val="minor"/>
      </rPr>
      <t xml:space="preserve"> sont </t>
    </r>
    <r>
      <rPr>
        <b/>
        <sz val="12"/>
        <rFont val="Calibri"/>
        <family val="2"/>
        <scheme val="minor"/>
      </rPr>
      <t>disponibles et</t>
    </r>
    <r>
      <rPr>
        <sz val="12"/>
        <rFont val="Calibri"/>
        <family val="2"/>
        <scheme val="minor"/>
      </rPr>
      <t xml:space="preserve"> </t>
    </r>
    <r>
      <rPr>
        <b/>
        <sz val="12"/>
        <rFont val="Calibri"/>
        <family val="2"/>
        <scheme val="minor"/>
      </rPr>
      <t>vérifiées</t>
    </r>
    <r>
      <rPr>
        <sz val="12"/>
        <rFont val="Calibri"/>
        <family val="2"/>
        <scheme val="minor"/>
      </rPr>
      <t xml:space="preserve"> avant l'intervention </t>
    </r>
  </si>
  <si>
    <r>
      <t xml:space="preserve">La </t>
    </r>
    <r>
      <rPr>
        <b/>
        <sz val="12"/>
        <rFont val="Calibri"/>
        <family val="2"/>
        <scheme val="minor"/>
      </rPr>
      <t xml:space="preserve">préparation des plateaux d’anesthésie </t>
    </r>
    <r>
      <rPr>
        <sz val="12"/>
        <rFont val="Calibri"/>
        <family val="2"/>
        <scheme val="minor"/>
      </rPr>
      <t>est effectuée pour chaque patient de manière extemporanée</t>
    </r>
  </si>
  <si>
    <t>Entretien et/ou constat
*Etiquette ou moyen d'identification du patient conforme sur le plateau en cas de dispensation des produits à l'avance (Défini dans une procédure)</t>
  </si>
  <si>
    <r>
      <rPr>
        <u/>
        <sz val="12"/>
        <rFont val="Calibri"/>
        <family val="2"/>
        <scheme val="minor"/>
      </rPr>
      <t xml:space="preserve">Préparation des plateaux d'anesthésie : </t>
    </r>
    <r>
      <rPr>
        <sz val="12"/>
        <rFont val="Calibri"/>
        <family val="2"/>
        <scheme val="minor"/>
      </rPr>
      <t xml:space="preserve">
Les </t>
    </r>
    <r>
      <rPr>
        <b/>
        <sz val="12"/>
        <rFont val="Calibri"/>
        <family val="2"/>
        <scheme val="minor"/>
      </rPr>
      <t>seringues contenant uniquement du sérum physiologique</t>
    </r>
    <r>
      <rPr>
        <sz val="12"/>
        <rFont val="Calibri"/>
        <family val="2"/>
        <scheme val="minor"/>
      </rPr>
      <t xml:space="preserve"> (NaCl 0,9%) ou de l’</t>
    </r>
    <r>
      <rPr>
        <b/>
        <sz val="12"/>
        <rFont val="Calibri"/>
        <family val="2"/>
        <scheme val="minor"/>
      </rPr>
      <t>eau pour préparation injectable</t>
    </r>
    <r>
      <rPr>
        <sz val="12"/>
        <rFont val="Calibri"/>
        <family val="2"/>
        <scheme val="minor"/>
      </rPr>
      <t xml:space="preserve"> (EPPI) sont systématiquement </t>
    </r>
    <r>
      <rPr>
        <b/>
        <sz val="12"/>
        <rFont val="Calibri"/>
        <family val="2"/>
        <scheme val="minor"/>
      </rPr>
      <t>identifiées</t>
    </r>
    <r>
      <rPr>
        <sz val="12"/>
        <rFont val="Calibri"/>
        <family val="2"/>
        <scheme val="minor"/>
      </rPr>
      <t xml:space="preserve"> par une </t>
    </r>
    <r>
      <rPr>
        <b/>
        <sz val="12"/>
        <rFont val="Calibri"/>
        <family val="2"/>
        <scheme val="minor"/>
      </rPr>
      <t>étiquette</t>
    </r>
  </si>
  <si>
    <r>
      <rPr>
        <b/>
        <sz val="12"/>
        <rFont val="Calibri"/>
        <family val="2"/>
        <scheme val="minor"/>
      </rPr>
      <t>En cas d'étiquetage incomplet ou absent</t>
    </r>
    <r>
      <rPr>
        <sz val="12"/>
        <rFont val="Calibri"/>
        <family val="2"/>
        <scheme val="minor"/>
      </rPr>
      <t xml:space="preserve">, la </t>
    </r>
    <r>
      <rPr>
        <b/>
        <sz val="12"/>
        <rFont val="Calibri"/>
        <family val="2"/>
        <scheme val="minor"/>
      </rPr>
      <t>préparation est jetée</t>
    </r>
    <r>
      <rPr>
        <sz val="12"/>
        <rFont val="Calibri"/>
        <family val="2"/>
        <scheme val="minor"/>
      </rPr>
      <t xml:space="preserve"> dans la filière dédiée et préparée de nouveau</t>
    </r>
  </si>
  <si>
    <t>Hors salle d'opération</t>
  </si>
  <si>
    <t>Salle d'opération</t>
  </si>
  <si>
    <t>Salle d'opération / Salle de surveillance post interventionnelle (SSPI)</t>
  </si>
  <si>
    <t>5. Mise en œuvre du management de la PECM</t>
  </si>
  <si>
    <t>Observation</t>
  </si>
  <si>
    <t>Entretien avec les professionnels</t>
  </si>
  <si>
    <t>Lieu de l'évaluation</t>
  </si>
  <si>
    <t>Conduite à tenir préconisée</t>
  </si>
  <si>
    <t>3. Salle d'intervention</t>
  </si>
  <si>
    <t>2. Visite pré-anesthésique</t>
  </si>
  <si>
    <t>4. SSPI</t>
  </si>
  <si>
    <t>5. Stockage des médicaments au bloc et SSPI</t>
  </si>
  <si>
    <t>6. Mise en œuvre du management de la PECM</t>
  </si>
  <si>
    <t xml:space="preserve">E. Administration des médicaments </t>
  </si>
  <si>
    <t>F. Antibioprophylaxie</t>
  </si>
  <si>
    <t>G. Temps de pause avant incision</t>
  </si>
  <si>
    <r>
      <t xml:space="preserve">Un </t>
    </r>
    <r>
      <rPr>
        <b/>
        <sz val="12"/>
        <color theme="1"/>
        <rFont val="Calibri"/>
        <family val="2"/>
        <scheme val="minor"/>
      </rPr>
      <t>rinçage</t>
    </r>
    <r>
      <rPr>
        <b/>
        <sz val="12"/>
        <color theme="1"/>
        <rFont val="Calibri"/>
        <family val="2"/>
        <scheme val="minor"/>
      </rPr>
      <t xml:space="preserve"> des tubulures entre chaque molécule</t>
    </r>
    <r>
      <rPr>
        <sz val="12"/>
        <color theme="1"/>
        <rFont val="Calibri"/>
        <family val="2"/>
        <scheme val="minor"/>
      </rPr>
      <t xml:space="preserve"> est effectuée pour limiter les incompatibilités médicamenteuses</t>
    </r>
  </si>
  <si>
    <t>*Les professionnels savent comment accéder aux documents de stabilité : disponibilité facilitée</t>
  </si>
  <si>
    <r>
      <t xml:space="preserve">Le service a défini une procédure de préparation des plateaux d'anesthésie, </t>
    </r>
    <r>
      <rPr>
        <b/>
        <sz val="12"/>
        <rFont val="Calibri"/>
        <family val="2"/>
        <scheme val="minor"/>
      </rPr>
      <t>commune</t>
    </r>
    <r>
      <rPr>
        <sz val="12"/>
        <rFont val="Calibri"/>
        <family val="2"/>
        <scheme val="minor"/>
      </rPr>
      <t xml:space="preserve"> à toutes les salles, connue et appliquée  (salle d'opération, SSPI…) </t>
    </r>
  </si>
  <si>
    <t>*Etiquette dans le sens de la lecture, sans cacher le nom du médicament/véhicule (sérum physiologique ou sérum glucosé), le numéro de lot ou la date de péremption</t>
  </si>
  <si>
    <t>* Les documents relatifs aux règles de management et de sécurité de la PECM et de bon usage des DM précisent les responsabilités et les missions des acteurs : chirurgiens, MAR, IBODE, IADE, pharmaciens (y compris les modalités de prescription et de gestion du traitement habituel des patients), responsable de management de la qualité de la PECM
* Plan de communication précisant, aux professionnels de santé concernés, les moyens d'accéder facilement à la dernière version des documents et à leur contenu</t>
  </si>
  <si>
    <r>
      <t xml:space="preserve">La </t>
    </r>
    <r>
      <rPr>
        <b/>
        <sz val="12"/>
        <rFont val="Calibri"/>
        <family val="2"/>
        <scheme val="minor"/>
      </rPr>
      <t>préparation</t>
    </r>
    <r>
      <rPr>
        <sz val="12"/>
        <rFont val="Calibri"/>
        <family val="2"/>
        <scheme val="minor"/>
      </rPr>
      <t xml:space="preserve"> des </t>
    </r>
    <r>
      <rPr>
        <b/>
        <sz val="12"/>
        <rFont val="Calibri"/>
        <family val="2"/>
        <scheme val="minor"/>
      </rPr>
      <t>plateaux</t>
    </r>
    <r>
      <rPr>
        <sz val="12"/>
        <rFont val="Calibri"/>
        <family val="2"/>
        <scheme val="minor"/>
      </rPr>
      <t xml:space="preserve"> </t>
    </r>
    <r>
      <rPr>
        <b/>
        <sz val="12"/>
        <rFont val="Calibri"/>
        <family val="2"/>
        <scheme val="minor"/>
      </rPr>
      <t>d'anesthésie</t>
    </r>
    <r>
      <rPr>
        <sz val="12"/>
        <rFont val="Calibri"/>
        <family val="2"/>
        <scheme val="minor"/>
      </rPr>
      <t xml:space="preserve"> est réalisée au regard d'une </t>
    </r>
    <r>
      <rPr>
        <b/>
        <sz val="12"/>
        <rFont val="Calibri"/>
        <family val="2"/>
        <scheme val="minor"/>
      </rPr>
      <t>procédure</t>
    </r>
  </si>
  <si>
    <t xml:space="preserve">*Présence sur le CR de consultation d'anesthésie </t>
  </si>
  <si>
    <t>Procédure de préparation des plateaux d'anesthésie</t>
  </si>
  <si>
    <t>*Procédure de préparation des plateaux d'anesthésie</t>
  </si>
  <si>
    <t>Etiquettes / norme ISO 26825:2020
*Codes couleurs internationaux des classes médicamenteuses 
*Combinaison variable de caractères minuscules et majuscules comme moyen supplémentaire (caractères d’accroche) permettant le repérage en lettres majuscules des parties différentes pour les noms de médicaments similaires (ex : DOBUTamine, DOPAmine, ATROpine, aPROTInine…)
*Les antagonistes = trame de couleur de l’agoniste rayée de blanc</t>
  </si>
  <si>
    <t>Etiquettes, apposées au même titre que l'étiquettage de toute autre seringue</t>
  </si>
  <si>
    <t>*Filière dédiée aux médicaments ou DASRI le cas échéant
*Pas de réutilisation des plateaux d'anesthésie et des seringues pour d'autres patients</t>
  </si>
  <si>
    <t>*Document qualité validé et réactualisé régulièrement reprenant le circuit des retours</t>
  </si>
  <si>
    <t>*Document qualité validé et réactualisé régulièrement reprenant le circuit des retours : contenants fermés avec fiche de traçabilité 
*Traçabilité du retour des stupéfiants à la pharmacie (DCI et spécialité, nombre d'unités retournées, forme, dosage…)</t>
  </si>
  <si>
    <t>*Comprend l'armoire à pharmacie, le coffre à stupéfiants et le réfrigérateur
*Liste qualitative et quantitative de la dotation disponible dans le service
*La dotation prend en compte la quantité d'un même médicament à risque pour prévenir la possibilité de surdosage (1ère barrière)
*Liste limitant les risques d'erreurs, ex : confusion (en particulier pour les médicaments à risque de concentrations différentes)</t>
  </si>
  <si>
    <t>*Vérifier la liste et la date de mise à jour sur la liste de dotation</t>
  </si>
  <si>
    <t>*Doit être affichée sur l'armoire ou disponible à proximité de celle-ci (ou informatisée) consultable (papier ou informatique)</t>
  </si>
  <si>
    <t>*Référent au bloc opératoire et à la pharmacie
*Fiche de poste qui formalise cette tâche
*Périodicité définie a priori</t>
  </si>
  <si>
    <t>Liste de la dotation mise à jour 
*Doit être consultable sous format papier ou informatique</t>
  </si>
  <si>
    <t>*Enregistrements des contrôles effectués périodiquement</t>
  </si>
  <si>
    <t>*Contrôle des périmés conseillé mensuellement 
*Formalisé et défini dans une fiche de poste par un référent identifié</t>
  </si>
  <si>
    <t>*Système de remplissage organisé par la PUI (ex : système plein-vide, armoire sécurisée, autres systèmes d'alertes…)
*Les jours de commande ont été fixés dans la semaine</t>
  </si>
  <si>
    <t xml:space="preserve">*Vérification conformité entre la dotation et la traçabilité des sorties a minima lors du renouvellement de la dotation 
'*100% des doses enregistrées sur les feuilles de décompte correspondent à la dose réelle administrée à chaque patient traité
*En cas de différence entre le contenu du coffre et la feuille de stupéfiants, une vérification est faite par rapport au programme opératoire de la veille à l’appui de l’inscription des patients
</t>
  </si>
  <si>
    <t>*Procédure de rangement du chariot d'urgence est régie pour tous les secteurs de l'hôpital pour le secteur du bloc et pour celui de la SSPI avec une composition adaptée en quantités et qualités
*La composition des chariots d'urgence des services de soins et de la SSPI est identique entre eux
*Les modalités d'accès aux chariots sont connues</t>
  </si>
  <si>
    <t>*Formation spécifique concernant la gestion des urgences et du chariot au nouvel arrivant et répétée au minimum tous les deux ans</t>
  </si>
  <si>
    <t xml:space="preserve">*'Visualiser les procédures à proximitié du chariot </t>
  </si>
  <si>
    <t>*Procédure de rangement du chariot d'urgence
*Visualiser le rangement du chariot d'urgence
*Rangement cohérent avec les autres zones de rangement de l'EDS</t>
  </si>
  <si>
    <t>*Visualiser l'indicateur d'inviolabilité sur le chariot
*Traçabilité du n° du scellé à ouverture/fermeture</t>
  </si>
  <si>
    <t>*Visualiser la feuille de traçabilité de la vérification du chariot d'urgence après utilisation
*Personne référente du chariot d'urgence définie ? Ou formalisation claire des personnes qui doivent remplacer les médicaments en cas d'utilisation du chariot</t>
  </si>
  <si>
    <t xml:space="preserve">*Un planning prévisionnel est organisé de façon à ce que l'ensemble des IDE participe à la vérification du chariot d'urgence du bloc
*Contrôle quotidien du scellé </t>
  </si>
  <si>
    <t>Etablissement Test</t>
  </si>
  <si>
    <t>6. Bilan de sortie ou transfert</t>
  </si>
  <si>
    <t>1. Consultations pré-ansthésique ou pré-opératoires</t>
  </si>
  <si>
    <t>B. Accueil-Installation du patient en salle</t>
  </si>
  <si>
    <t>C. Préparation des medicaments au bloc opératoire</t>
  </si>
  <si>
    <t>7. Bilan de sortie ou transfert</t>
  </si>
  <si>
    <t>8. Gestion du traitement habituel du patient</t>
  </si>
  <si>
    <t>GESTION DU TRAITEMENT HABITUEL DU PATIENT</t>
  </si>
  <si>
    <t>ENTRETIEN AVEC LE PATIENT</t>
  </si>
  <si>
    <r>
      <t xml:space="preserve">La préparation des médicaments injectables (reconstitution, dilution) est faite </t>
    </r>
    <r>
      <rPr>
        <b/>
        <sz val="12"/>
        <rFont val="Calibri"/>
        <family val="2"/>
        <scheme val="minor"/>
      </rPr>
      <t>au plus près du moment d’administration</t>
    </r>
  </si>
  <si>
    <r>
      <t>La préparation des médicaments injectables (reconstitution, dilution) est faite dans la</t>
    </r>
    <r>
      <rPr>
        <b/>
        <sz val="12"/>
        <rFont val="Calibri"/>
        <family val="2"/>
        <scheme val="minor"/>
      </rPr>
      <t xml:space="preserve"> zone prévue</t>
    </r>
    <r>
      <rPr>
        <sz val="12"/>
        <rFont val="Calibri"/>
        <family val="2"/>
        <scheme val="minor"/>
      </rPr>
      <t xml:space="preserve"> à cet effet et dans le respect des</t>
    </r>
    <r>
      <rPr>
        <b/>
        <sz val="12"/>
        <rFont val="Calibri"/>
        <family val="2"/>
        <scheme val="minor"/>
      </rPr>
      <t xml:space="preserve"> règles d’hygiène</t>
    </r>
  </si>
  <si>
    <r>
      <t xml:space="preserve">Avez-vous un </t>
    </r>
    <r>
      <rPr>
        <b/>
        <sz val="12"/>
        <rFont val="Calibri"/>
        <family val="2"/>
        <scheme val="minor"/>
      </rPr>
      <t>protocole thérapeutique standardisé de préparation,</t>
    </r>
    <r>
      <rPr>
        <sz val="12"/>
        <rFont val="Calibri"/>
        <family val="2"/>
        <scheme val="minor"/>
      </rPr>
      <t xml:space="preserve"> de dilution des médicaments, des modes d’administration formalisé et mis à disposition dans toutes les salles où sont préparés les plateaux d’anesthésie (salle de bloc, SSPI)?</t>
    </r>
  </si>
  <si>
    <r>
      <t xml:space="preserve">La préparation d’un médicament est </t>
    </r>
    <r>
      <rPr>
        <b/>
        <sz val="12"/>
        <rFont val="Calibri"/>
        <family val="2"/>
        <scheme val="minor"/>
      </rPr>
      <t>réalisée par une seule et même personne</t>
    </r>
    <r>
      <rPr>
        <sz val="12"/>
        <rFont val="Calibri"/>
        <family val="2"/>
        <scheme val="minor"/>
      </rPr>
      <t xml:space="preserve">, dans une même séquence de gestes, et en évitant au maximum les </t>
    </r>
    <r>
      <rPr>
        <b/>
        <sz val="12"/>
        <rFont val="Calibri"/>
        <family val="2"/>
        <scheme val="minor"/>
      </rPr>
      <t>interruptions de tâches</t>
    </r>
    <r>
      <rPr>
        <sz val="12"/>
        <rFont val="Calibri"/>
        <family val="2"/>
        <scheme val="minor"/>
      </rPr>
      <t xml:space="preserve"> ou les distractions</t>
    </r>
  </si>
  <si>
    <r>
      <t xml:space="preserve">En cas de </t>
    </r>
    <r>
      <rPr>
        <b/>
        <sz val="12"/>
        <rFont val="Calibri"/>
        <family val="2"/>
        <scheme val="minor"/>
      </rPr>
      <t>préparation</t>
    </r>
    <r>
      <rPr>
        <sz val="12"/>
        <rFont val="Calibri"/>
        <family val="2"/>
        <scheme val="minor"/>
      </rPr>
      <t xml:space="preserve"> d'un </t>
    </r>
    <r>
      <rPr>
        <b/>
        <sz val="12"/>
        <rFont val="Calibri"/>
        <family val="2"/>
        <scheme val="minor"/>
      </rPr>
      <t>médicament à risque, une double vérification</t>
    </r>
    <r>
      <rPr>
        <sz val="12"/>
        <rFont val="Calibri"/>
        <family val="2"/>
        <scheme val="minor"/>
      </rPr>
      <t xml:space="preserve"> est mise en place</t>
    </r>
  </si>
  <si>
    <r>
      <t xml:space="preserve">Une </t>
    </r>
    <r>
      <rPr>
        <b/>
        <sz val="12"/>
        <rFont val="Calibri"/>
        <family val="2"/>
        <scheme val="minor"/>
      </rPr>
      <t xml:space="preserve">ampoule </t>
    </r>
    <r>
      <rPr>
        <sz val="12"/>
        <rFont val="Calibri"/>
        <family val="2"/>
        <scheme val="minor"/>
      </rPr>
      <t>d’une spécialité ou d’un médicament sert à préparer</t>
    </r>
    <r>
      <rPr>
        <b/>
        <sz val="12"/>
        <rFont val="Calibri"/>
        <family val="2"/>
        <scheme val="minor"/>
      </rPr>
      <t xml:space="preserve"> une seule et même préparation </t>
    </r>
    <r>
      <rPr>
        <sz val="12"/>
        <rFont val="Calibri"/>
        <family val="2"/>
        <scheme val="minor"/>
      </rPr>
      <t>pour</t>
    </r>
    <r>
      <rPr>
        <b/>
        <sz val="12"/>
        <rFont val="Calibri"/>
        <family val="2"/>
        <scheme val="minor"/>
      </rPr>
      <t xml:space="preserve"> un seul patient</t>
    </r>
  </si>
  <si>
    <r>
      <t xml:space="preserve">Une seule </t>
    </r>
    <r>
      <rPr>
        <b/>
        <sz val="12"/>
        <rFont val="Calibri"/>
        <family val="2"/>
        <scheme val="minor"/>
      </rPr>
      <t>concentrations d’un même médicament est disponible au sein d’un même plateau</t>
    </r>
    <r>
      <rPr>
        <sz val="12"/>
        <rFont val="Calibri"/>
        <family val="2"/>
        <scheme val="minor"/>
      </rPr>
      <t xml:space="preserve"> d’anesthésie (sauf nécessité absolue)</t>
    </r>
  </si>
  <si>
    <r>
      <t xml:space="preserve">Les </t>
    </r>
    <r>
      <rPr>
        <b/>
        <sz val="12"/>
        <rFont val="Calibri"/>
        <family val="2"/>
        <scheme val="minor"/>
      </rPr>
      <t xml:space="preserve">seringues nécessitant d’être préparées à l’avance sont obturées </t>
    </r>
    <r>
      <rPr>
        <sz val="12"/>
        <rFont val="Calibri"/>
        <family val="2"/>
        <scheme val="minor"/>
      </rPr>
      <t xml:space="preserve">par un bouchon étanche et rangées dans les plateaux selon un plan prédéfini commun à la structure </t>
    </r>
  </si>
  <si>
    <r>
      <t xml:space="preserve">L'équipe </t>
    </r>
    <r>
      <rPr>
        <b/>
        <sz val="12"/>
        <rFont val="Calibri"/>
        <family val="2"/>
        <scheme val="minor"/>
      </rPr>
      <t xml:space="preserve">limite la préparation anticipée de seringues pré-remplies aux médicaments d'urgence ou un recours préférentiels à des seringues pré-remplies industriellement </t>
    </r>
    <r>
      <rPr>
        <sz val="12"/>
        <rFont val="Calibri"/>
        <family val="2"/>
        <scheme val="minor"/>
      </rPr>
      <t>(ex : atropine, éphédrine ou phényléphrine)</t>
    </r>
  </si>
  <si>
    <t>Oui
Plutôt Oui/ 
Plutôt Non/ 
+/- Non applicable</t>
  </si>
  <si>
    <r>
      <t xml:space="preserve">Informations présentes sur l'étiquette
*médicament en DCI 
*quantité ou concentration 
*voie d’administration (précisions : bordure et couleur de fond spécifique de la voie d’administration en accord avec l’étiquette drapeau qui identifie la voie d’administration)
*date - heure de préparation et identification de la personne qui a préparé le médicament
*date - heure de pose de la préparation
 *identité précise du patient
*en fonction de la préparation : le solvant/diluant et la concentration (unité/mL) en évitant formellement l’expression de la concentration sous forme de ratio (%, pour 1000, 1 :1000 ; 1 :10000 …)
*taille adaptée permettant de visualiser les graduations  </t>
    </r>
    <r>
      <rPr>
        <strike/>
        <sz val="11"/>
        <color rgb="FFFF0000"/>
        <rFont val="Calibri"/>
        <family val="2"/>
        <scheme val="minor"/>
      </rPr>
      <t/>
    </r>
  </si>
  <si>
    <t>Etiquettes disponibles au bloc si besoin (ex: intratechale)
précisions : ces étiquettes, « étiquette papillon » ou « étiquette drapeau », de dimensions 70 mm x 25 mm, doivent être apposées sur la partie proximale (proche du point d’injection) et sur la partie distale (proche du point d’insertion). 
cf. recos SFAR (annexe1 : en privilégiant les voies autres que IV)</t>
  </si>
  <si>
    <t>Oui
Plutôt Oui
Plutôt Non / 
Non/ 
+/- Non applicable</t>
  </si>
  <si>
    <r>
      <t xml:space="preserve">La </t>
    </r>
    <r>
      <rPr>
        <b/>
        <sz val="12"/>
        <color indexed="64"/>
        <rFont val="Calibri"/>
        <family val="2"/>
        <scheme val="minor"/>
      </rPr>
      <t>stabilité</t>
    </r>
    <r>
      <rPr>
        <sz val="12"/>
        <color indexed="64"/>
        <rFont val="Calibri"/>
        <family val="2"/>
        <scheme val="minor"/>
      </rPr>
      <t xml:space="preserve"> des préparations selon les </t>
    </r>
    <r>
      <rPr>
        <b/>
        <sz val="12"/>
        <color indexed="64"/>
        <rFont val="Calibri"/>
        <family val="2"/>
        <scheme val="minor"/>
      </rPr>
      <t>solvants/diluants</t>
    </r>
    <r>
      <rPr>
        <sz val="12"/>
        <color indexed="64"/>
        <rFont val="Calibri"/>
        <family val="2"/>
        <scheme val="minor"/>
      </rPr>
      <t xml:space="preserve"> utilisés est </t>
    </r>
    <r>
      <rPr>
        <b/>
        <sz val="12"/>
        <color indexed="64"/>
        <rFont val="Calibri"/>
        <family val="2"/>
        <scheme val="minor"/>
      </rPr>
      <t>connue</t>
    </r>
    <r>
      <rPr>
        <sz val="12"/>
        <color indexed="64"/>
        <rFont val="Calibri"/>
        <family val="2"/>
        <scheme val="minor"/>
      </rPr>
      <t xml:space="preserve"> des professionnels concernés</t>
    </r>
  </si>
  <si>
    <t>En cas de sortie du réfrigérateur de médicament (exemple : atracurium ou cisatracurium) pour une disponibilité au bloc en cas d’urgence, cette pratique nécessite :
- D’étiqueter le flacon en identifiant la  date de 1ère sortie du réfrigérateur et la date Limite d’Utilisation
- De se conformer aux recommandations de la PUI pour définir la durée limite d’utilisation en fonction des pratiques
Référence : Curares et respect de la chaine du froid : ANSM, Lettre aux professionnels, 2012- https://archiveansm.integra.fr/S-informer/Informations-de-securite-Lettres-aux-professionnels-de-sante/Suxamethonium-Respecter-strictement-la-chaine-du-froid-Lettre-aux-professionnels-de-sante- Stabilis/ Conservación de Medicamentos Termolábiles Actualización 2017</t>
  </si>
  <si>
    <r>
      <t xml:space="preserve">Une </t>
    </r>
    <r>
      <rPr>
        <b/>
        <sz val="12"/>
        <rFont val="Calibri"/>
        <family val="2"/>
        <scheme val="minor"/>
      </rPr>
      <t>organisation</t>
    </r>
    <r>
      <rPr>
        <sz val="12"/>
        <rFont val="Calibri"/>
        <family val="2"/>
        <scheme val="minor"/>
      </rPr>
      <t xml:space="preserve"> est en place pour </t>
    </r>
    <r>
      <rPr>
        <b/>
        <sz val="12"/>
        <rFont val="Calibri"/>
        <family val="2"/>
        <scheme val="minor"/>
      </rPr>
      <t>recenser</t>
    </r>
    <r>
      <rPr>
        <sz val="12"/>
        <rFont val="Calibri"/>
        <family val="2"/>
        <scheme val="minor"/>
      </rPr>
      <t xml:space="preserve"> les </t>
    </r>
    <r>
      <rPr>
        <b/>
        <sz val="12"/>
        <rFont val="Calibri"/>
        <family val="2"/>
        <scheme val="minor"/>
      </rPr>
      <t>erreurs</t>
    </r>
    <r>
      <rPr>
        <sz val="12"/>
        <rFont val="Calibri"/>
        <family val="2"/>
        <scheme val="minor"/>
      </rPr>
      <t xml:space="preserve"> et les </t>
    </r>
    <r>
      <rPr>
        <b/>
        <sz val="12"/>
        <rFont val="Calibri"/>
        <family val="2"/>
        <scheme val="minor"/>
      </rPr>
      <t>déclarations</t>
    </r>
    <r>
      <rPr>
        <sz val="12"/>
        <rFont val="Calibri"/>
        <family val="2"/>
        <scheme val="minor"/>
      </rPr>
      <t xml:space="preserve"> dont les</t>
    </r>
    <r>
      <rPr>
        <b/>
        <sz val="12"/>
        <rFont val="Calibri"/>
        <family val="2"/>
        <scheme val="minor"/>
      </rPr>
      <t xml:space="preserve"> évènements indésirables graves</t>
    </r>
    <r>
      <rPr>
        <sz val="12"/>
        <rFont val="Calibri"/>
        <family val="2"/>
        <scheme val="minor"/>
      </rPr>
      <t xml:space="preserve"> aux autorités compétentes </t>
    </r>
  </si>
  <si>
    <t>Le service a défini une procédure de préparation de plateau commune à toutes les salles, connue et appliquée</t>
  </si>
  <si>
    <t>Source</t>
  </si>
  <si>
    <t>Précisions</t>
  </si>
  <si>
    <t>Elements d'évaluation</t>
  </si>
  <si>
    <r>
      <t xml:space="preserve">Si le/la patient(e) a un traitement par </t>
    </r>
    <r>
      <rPr>
        <b/>
        <sz val="12"/>
        <rFont val="Calibri"/>
        <family val="2"/>
        <scheme val="minor"/>
      </rPr>
      <t>opiacés</t>
    </r>
    <r>
      <rPr>
        <sz val="12"/>
        <rFont val="Calibri"/>
        <family val="2"/>
        <scheme val="minor"/>
      </rPr>
      <t xml:space="preserve"> :
Avez-vous eu des</t>
    </r>
    <r>
      <rPr>
        <b/>
        <sz val="12"/>
        <rFont val="Calibri"/>
        <family val="2"/>
        <scheme val="minor"/>
      </rPr>
      <t xml:space="preserve"> informations sur ces médicaments, sur les précautions à prendre / les traitements associés</t>
    </r>
    <r>
      <rPr>
        <sz val="12"/>
        <rFont val="Calibri"/>
        <family val="2"/>
        <scheme val="minor"/>
      </rPr>
      <t xml:space="preserve"> (laxatifs), les éventuels </t>
    </r>
    <r>
      <rPr>
        <b/>
        <sz val="12"/>
        <rFont val="Calibri"/>
        <family val="2"/>
        <scheme val="minor"/>
      </rPr>
      <t>effets secondaires</t>
    </r>
    <r>
      <rPr>
        <sz val="12"/>
        <rFont val="Calibri"/>
        <family val="2"/>
        <scheme val="minor"/>
      </rPr>
      <t xml:space="preserve"> (accoutumance possible et futur sevrage), la</t>
    </r>
    <r>
      <rPr>
        <b/>
        <u/>
        <sz val="12"/>
        <rFont val="Calibri"/>
        <family val="2"/>
        <scheme val="minor"/>
      </rPr>
      <t xml:space="preserve"> durée</t>
    </r>
    <r>
      <rPr>
        <sz val="12"/>
        <rFont val="Calibri"/>
        <family val="2"/>
        <scheme val="minor"/>
      </rPr>
      <t xml:space="preserve"> de votre traitement ?</t>
    </r>
  </si>
  <si>
    <r>
      <rPr>
        <b/>
        <sz val="12"/>
        <color theme="1"/>
        <rFont val="Calibri"/>
        <family val="2"/>
        <scheme val="minor"/>
      </rPr>
      <t xml:space="preserve">L’antibioprophylaxie </t>
    </r>
    <r>
      <rPr>
        <sz val="12"/>
        <color theme="1"/>
        <rFont val="Calibri"/>
        <family val="2"/>
        <scheme val="minor"/>
      </rPr>
      <t xml:space="preserve">est-elle </t>
    </r>
    <r>
      <rPr>
        <b/>
        <sz val="12"/>
        <color theme="1"/>
        <rFont val="Calibri"/>
        <family val="2"/>
        <scheme val="minor"/>
      </rPr>
      <t>limitée à la période opératoire.</t>
    </r>
  </si>
  <si>
    <r>
      <t xml:space="preserve">La </t>
    </r>
    <r>
      <rPr>
        <b/>
        <sz val="12"/>
        <color theme="1"/>
        <rFont val="Calibri"/>
        <family val="2"/>
        <scheme val="minor"/>
      </rPr>
      <t>séquence</t>
    </r>
    <r>
      <rPr>
        <sz val="12"/>
        <color theme="1"/>
        <rFont val="Calibri"/>
        <family val="2"/>
        <scheme val="minor"/>
      </rPr>
      <t xml:space="preserve"> </t>
    </r>
    <r>
      <rPr>
        <b/>
        <sz val="12"/>
        <color theme="1"/>
        <rFont val="Calibri"/>
        <family val="2"/>
        <scheme val="minor"/>
      </rPr>
      <t>d’injection</t>
    </r>
    <r>
      <rPr>
        <sz val="12"/>
        <color theme="1"/>
        <rFont val="Calibri"/>
        <family val="2"/>
        <scheme val="minor"/>
      </rPr>
      <t xml:space="preserve"> des produits d’induction est </t>
    </r>
    <r>
      <rPr>
        <b/>
        <sz val="12"/>
        <color theme="1"/>
        <rFont val="Calibri"/>
        <family val="2"/>
        <scheme val="minor"/>
      </rPr>
      <t xml:space="preserve">séparée de 5 à 10 min </t>
    </r>
    <r>
      <rPr>
        <sz val="12"/>
        <color theme="1"/>
        <rFont val="Calibri"/>
        <family val="2"/>
        <scheme val="minor"/>
      </rPr>
      <t>de celle de l’Antibioprophylaxie (afin de faire la part de ce qui revient à chacune en cas de réaction allergique)</t>
    </r>
  </si>
  <si>
    <t>Connaissez-vous la liste des médicaments à risques?</t>
  </si>
  <si>
    <t>Connaissez-vous les règles de stockage propres aux médicaments à risques?</t>
  </si>
  <si>
    <t>Observation
*Constat des conciliations mises en œuvre pour les services définis 
*Adhésion du patient au traitement vérifiée</t>
  </si>
  <si>
    <t>Observation
ex: listing sur les conditions de conservation habituelles - conduites à tenir
Base mise en commun avec le bloc opératoire</t>
  </si>
  <si>
    <t>Évaluez-vous ! Mise en œuvre de la check-list « Sécurité du patient au bloc opératoire
mettre en œuvre : page 29</t>
  </si>
  <si>
    <t>2.3-04
Traceur ciblé
(tout l'ES - standard)</t>
  </si>
  <si>
    <t>2.3-06 Traceur ciblé  
(tout l'ES - impératif)</t>
  </si>
  <si>
    <t>2.3-07 
Traceur ciblé
(tout l'ES - standard)</t>
  </si>
  <si>
    <t>2.3-07 
observation
(tout l'ES - standard)</t>
  </si>
  <si>
    <t>Les professionnels réalisent une Vérification « ultime » croisée au sein de l’équipe en présence des chirurgiens(s), anesthésiste(s), IADE-IBODE/IDE avant l'incision de l'identité patient (confirmée)</t>
  </si>
  <si>
    <t>Les professionnels insistent sur l’importance de faire décliner par le patient son identité. Pour les patients incapables de décliner leur identité, la vérification est effectuée par le personnel en salle selon la procédure d’identitovigilance en vigueur dans l’établissement (bracelet, concordance des informations, personnel d’accompagnement, etc.)</t>
  </si>
  <si>
    <t>2.2-07 
Traceur ciblé 
(tout l'ES - avancé)</t>
  </si>
  <si>
    <t>2.2-12 
Parcours traceur 
(chirurgie et interventionnelle - Impératif)</t>
  </si>
  <si>
    <t xml:space="preserve">2.4-04
Parcours traceur
(tout l'établissement - impératif)
</t>
  </si>
  <si>
    <t>2.2-11
Parcours traceur 
(chirurgie et interventionnel - Standard)</t>
  </si>
  <si>
    <t xml:space="preserve"> 1.1-09
Patient traceur
(tout l'établissement standard)</t>
  </si>
  <si>
    <t>1.1-01
Patient traceur 
(tout l'établissement-Standard)</t>
  </si>
  <si>
    <t>Manuel certification HAS septembre 2021
2.3-01 
Observation
(tout l'EDS - Standard)</t>
  </si>
  <si>
    <t>CHECK-LIST « SÉCURITÉ DU PATIENT AU BLOC OPÉRATOIRE » version 2018</t>
  </si>
  <si>
    <t>Une procédure d'identitovigilance validée par le conseil de BO (bracelet, concordance des informations, personnel d'accompagnement...) existe.
cf. mode d'emploi de la check list. chapitre 1 AVANT INDUCTION ANESTHÉSIQUE : item 1
lien : https://www.has-sante.fr/upload/docs/application/pdf/2016-02/mode_demploi_et_version_2016_de_la_check-list_securite_du_patient_au_bloc_operatoire.pdf</t>
  </si>
  <si>
    <t>Précision MO CL : Ces vérifications croisées de l’identité, de l’intervention prévue et du site opératoire peuvent sembler répétitives, mais elles sont indispensables pour améliorer la sécurité du patient au bloc opératoire ; ce sont les vérifications ultimes avant le début de l’intervention chirurgicale.
cf. mode d'emploi de la check list - chapitre 1 AVANT INTERVENTION CHIRUGICALE : item 7
lien : https://www.has-sante.fr/upload/docs/application/pdf/2016-02/mode_demploi_et_version_2016_de_la_check-list_securite_du_patient_au_bloc_operatoire.pdf</t>
  </si>
  <si>
    <t>No Go au bloc opératoire
Comment renforcer
les barrières de sécurité ?
Validation : octobre 2018 / Diffusion : novembre 2018</t>
  </si>
  <si>
    <t xml:space="preserve">
</t>
  </si>
  <si>
    <t>• tout le matériel prévu pour l’intervention est disponible pour la partie chirurgicale et pour la partie anesthésique
• Vérification des traitements médicamenteux (ajout/modification/arrêt exemples : anticoagulants, antiagrégants plaquettaires, antibioprophylaxie réalisée etc.)
• Vérification que les examens demandés ont été réalisés et que les résultats sont disponibles
• Vérification de la cohérence des informations concernant le site opératoire : déclaration du patient, traçabilité dans le dossier du patient, examens complémentaires éventuels
lien : https://has-sante.fr/upload/docs/application/pdf/2018-11/1._ssp_no_go.pdf</t>
  </si>
  <si>
    <r>
      <t xml:space="preserve">La check-list est </t>
    </r>
    <r>
      <rPr>
        <b/>
        <sz val="12"/>
        <rFont val="Calibri"/>
        <family val="2"/>
        <scheme val="minor"/>
      </rPr>
      <t>adaptée</t>
    </r>
    <r>
      <rPr>
        <sz val="12"/>
        <rFont val="Calibri"/>
        <family val="2"/>
        <scheme val="minor"/>
      </rPr>
      <t xml:space="preserve"> à tous les plateaux techniques interventionnels.</t>
    </r>
  </si>
  <si>
    <t>*Présence et facilité d'accès de la check-list « sécurité du patient au bloc opératoire », au bloc opératoire
*Présence de différentes check list en fonction du type de prise en charge
Références HAS :
* La check-list « sécurité du patient au bloc opératoire » : https://www.has-sante.fr/jcms/c_1518984/fr/la-check-list-securite-du-patient-au-bloc-operatoire
* Les autres check-lists : https://www.has-sante.fr/jcms/c_2620043/fr/les-autres-check-lists</t>
  </si>
  <si>
    <r>
      <t xml:space="preserve">La check-list au bloc opératoire est </t>
    </r>
    <r>
      <rPr>
        <b/>
        <sz val="12"/>
        <rFont val="Calibri"/>
        <family val="2"/>
        <scheme val="minor"/>
      </rPr>
      <t>mise en œuvre de façon systématique</t>
    </r>
    <r>
      <rPr>
        <sz val="12"/>
        <rFont val="Calibri"/>
        <family val="2"/>
        <scheme val="minor"/>
      </rPr>
      <t xml:space="preserve"> (exhaustivité de la réalisation et du remplissage)</t>
    </r>
  </si>
  <si>
    <t>Des évaluations périodiques de mise en œuvre de la check-list sont menées
*Rapports d'EPP sur la check list (audits annuels)
*Suivi d'indicateurs définis par le bloc opératoire et plans d'actions disponible
Par exemple : taux d'archivage de la check list = autant de check list que d'intervention, la check list est renseignée jusqu'au 3ème temps chirurgical, la check list est recensé par un médecin etc
*Rapport de conseil de bloc où sont mentionnées les évaluations périodiques
*Communication des résultats à la direction et aux instances des rapports  (CME et la commission des relations avec les usagers et de la qualité de la prise en charge [CRUQPC])
Références HAS :
* Évaluation de la check-list sécurité du patient au bloc opératoire : https://www.has-sante.fr/jcms/c_1120548/nouveau-pour-une-meilleure-utilisation-de-la-check-lsts-securite-du-patient-au-bloc-operatoire</t>
  </si>
  <si>
    <r>
      <t>La check-list est réalisée</t>
    </r>
    <r>
      <rPr>
        <b/>
        <sz val="12"/>
        <rFont val="Calibri"/>
        <family val="2"/>
        <scheme val="minor"/>
      </rPr>
      <t xml:space="preserve"> en présence des personnes concernées</t>
    </r>
  </si>
  <si>
    <r>
      <t xml:space="preserve">La check-list est réalisée de façon </t>
    </r>
    <r>
      <rPr>
        <b/>
        <sz val="12"/>
        <rFont val="Calibri"/>
        <family val="2"/>
        <scheme val="minor"/>
      </rPr>
      <t>exhaustive à chaque étape</t>
    </r>
    <r>
      <rPr>
        <sz val="12"/>
        <rFont val="Calibri"/>
        <family val="2"/>
        <scheme val="minor"/>
      </rPr>
      <t xml:space="preserve"> : avant induction le cas échéant, avant le geste et avant la sortie de la salle.</t>
    </r>
  </si>
  <si>
    <t>*Le MAR vérifie la composition et le fonctionnement de l’appareil d’anesthésie avant chaque utilisation en se référant à une Check list vérification de l'appareil d'anesthésie disponible et utilisé par les professionnels 
*Fiche d'ouverture de salle d'Opération signée par le MAR qui s'assure également de la remise en condition de la salle entre chaque patient
* contenu de la check list chapitre 1 AVANT INDUCTION ANESTHÉSIQUE : item 5</t>
  </si>
  <si>
    <t>Application de la check list
Communication orale effective entre professionnels
Check list n'est pas pré remplie avant l'intervention
contenu de la check list chapitre 1 AVANT INDUCTION ANESTHÉSIQUE : item 6</t>
  </si>
  <si>
    <t xml:space="preserve">*L’ensemble des médicaments à administrer dans les 24 heures qui suivent l’intervention est prescrit au bloc opératoire sur le support unique de prescription – administration
*Les prescriptions des médicaments à dose variable comportent le paramètre de surveillance clinique et/ou biologique qui détermine la dose à administrer et les variations de doses correspondantes à chacun de ces chiffres
* contenu de la check list
chapitre 3 APRES INTERVENTION : item 11 </t>
  </si>
  <si>
    <r>
      <rPr>
        <u/>
        <sz val="12"/>
        <rFont val="Calibri"/>
        <family val="2"/>
        <scheme val="minor"/>
      </rPr>
      <t xml:space="preserve">Identification des curares :
</t>
    </r>
    <r>
      <rPr>
        <sz val="12"/>
        <rFont val="Calibri"/>
        <family val="2"/>
        <scheme val="minor"/>
      </rPr>
      <t>Des mesures d’étiquetage complémentaires doivent donc être faites pour les curares, comme l’ajout
d’une ou 2 étiquettes sur le piston de la seringue, sur la base du piston ou à cheval entre la
seringue et l’aiguille.</t>
    </r>
  </si>
  <si>
    <t>Préconisations 2016 Prévention des erreurs médicamenteuses en A-R  guide SFPC SFAR page 21</t>
  </si>
  <si>
    <t>Une attention particulière doit être apportée pour les curares. En effet, malgré un étiquetage correct, des échanges involontaires de seringues peuvent avoir lieu lors par exemple de l’administration de curare à la place de midazolam, dont les couleurs d’étiquettes sont voisines. Ce type d’incident est décrit dans un rapport britannique du Royal College of Anaesthetists, présenté par le National Health Sevice (NHS). [Pandit JJ, Andrade J, Bogod DG, Hitchman JM, Jonker WR, Lucas N et al. The 5th National Audit Project (NAP5) on accidental awarness during general naesthesia:summary of main findings and risk factors. Anaesthesia 2014; 69: 1089-1101]</t>
  </si>
  <si>
    <t>Les principes de précaution fondamentales concernant la préparation sont connus des professionnels.</t>
  </si>
  <si>
    <t xml:space="preserve">*s'interroger sur les modalités d'approvisionnement sont définies notamment pour parer à tout besoin urgent de produits de santé pendant les heures d'ouverture du bloc opératoire notamment les soirs, week-ends et jours fériés en urgence
* Document qualité actualisé : procédure spécifique aux conditions d'accessibilité à l'armoire de dotation y compris lors de la fermeture de la pharmacie
*Connaissance de l'accès par les professionnels </t>
  </si>
  <si>
    <t>Préconisations 2016 Prévention des erreurs médicamenteuses en A-R</t>
  </si>
  <si>
    <t>• Les professionnels concernés sont sensibilisés et formés aux risques spécifiques induits par l’utilisation de ces médicaments à risque</t>
  </si>
  <si>
    <t>L'équipe dispose de la liste des médicaments à risque utilisés dans leur service et en a connaissance.</t>
  </si>
  <si>
    <t>Les substances, préparations et médicaments classés comme stupéfiants sont détenus séparément dans une armoire ou un compartiment spécial banalisé réservé à cet usage et lui-même fermé à clef ou disposant d'un mode de fermeture assurant la même sécurité, dans les locaux, armoires ou autres dispositifs de rangement fermés à clef ou disposant d'un mode de fermeture assurant la même sécurité, réservés au stockage des médicaments.</t>
  </si>
  <si>
    <t>Constat
*Visualiser l'endroit de stockage des stupéfiants 
*L'emplacement des clés est sécurisé / accès au code digicode sécurisé
*Seules les personnes habilitées ont accès aux clés de cet emplacement
*La gestion de la clé des stupéfiants fait l’objet d’une procédure formalisée et suivie 
* arrêté 12 mars 2013 relatif aux substances, préparations, médicaments classés comme stupéfiants ou soumis à la réglementation des stupéfiants dans les établissements de santé, les groupements de coopération sanitaire, les groupements de coopération sociale et médico-sociale, les établissements médico-sociaux mentionnés à l'article R. 5126-1 du code de la santé publique et les installations de chirurgie esthétique satisfaisant aux conditions prévues à l'article L. 6322-1 de ce même code et disposant d'une pharmacie à usage intérieur
https://www.legifrance.gouv.fr/loda/id/JORFTEXT000027199914/</t>
  </si>
  <si>
    <t>Arrêté du 12 mars 2013 sur les stupéfiants</t>
  </si>
  <si>
    <t>Les conditions de stockage des produits thermosensibles sont-elles respectées?</t>
  </si>
  <si>
    <r>
      <t xml:space="preserve">Un </t>
    </r>
    <r>
      <rPr>
        <b/>
        <sz val="12"/>
        <rFont val="Calibri"/>
        <family val="2"/>
        <scheme val="minor"/>
      </rPr>
      <t>système de rangement clair, commun à l’ensemble des sites</t>
    </r>
    <r>
      <rPr>
        <sz val="12"/>
        <rFont val="Calibri"/>
        <family val="2"/>
        <scheme val="minor"/>
      </rPr>
      <t xml:space="preserve"> de travail, chariot d’Anesthésie loco-régionale, table / chariot d’anesthésie et plateaux est adopté</t>
    </r>
  </si>
  <si>
    <t>Remarque : prendre en compte la réponse au critère 6 de la grille autoévaluation lors de l'analyse des résultats.
Selon la HAS : sont prinicpalement concernés les médicaments
• de dénomination à risque de confusion ;
• à marges thérapeutiques étroites ;
• présentant des modalités d’administration particulières ; par exemple, les médicaments radio-pharmaceutiques (MRP).
Leur liste est évolutive et prend en compte les retours d’expérience et les never events</t>
  </si>
  <si>
    <t>(Fiche 6 – partie 2 du guide autoévaluation et sécurisation de la PECM publié par la HAS) : pour les formes injectables, haut risque exige une double vérification</t>
  </si>
  <si>
    <t>Les EIAS sont déclarés et partagés.</t>
  </si>
  <si>
    <t>• Les équipes recueillent leurs indicateurs qualité et sécurité des soins.
• Les équipes analysent et mettent en place des actions d’amélioration pour leurs indicateurs qualité et sécurité des soins.</t>
  </si>
  <si>
    <t>• Une lettre de liaison est remise au patient avec les explications, par un médecin, le jour de sa sortie en cas de retour à domicile, et le dossier médical partagé est mis à jour le cas échéant.
• L’organisation des soins à la sortie et les prescriptions, avec le matériel nécessaire, sont prévues en amont de la sortie.
• Les informations permettant la continuité des soins lors d’un transfert intra ou extrahospitalier intègrent : l’identité complète du patient, les antécédents, les facteurs de risque, les conclusions de l’hospitalisation du service adresseur, les résultats des derniers examens complémentaires, les prescriptions</t>
  </si>
  <si>
    <t>Constat 
*IQSS Qualité de la lettre de sortie MCO+24h
*IQSS Qualité de la lettre de sortie chirurgie ambulatoire
* e-Satis : satisfaction du patient à sa sortie.</t>
  </si>
  <si>
    <t>2.2-20
Parcours traceur
(tout l'ES - standard)</t>
  </si>
  <si>
    <t>2.3-03 
Parcours traceur 
(tout l'ES - standard)</t>
  </si>
  <si>
    <t>Entretien et/ou constat
*Toutes les informations du dossier patient, examens, résultats biologiques sont accessibles depuis la pharmacie
*Les interventions pharmaceutiques sont tracées et prises en compte</t>
  </si>
  <si>
    <t xml:space="preserve">L’analyse pharmaceutique est organisée et pertinente et intègre les informations du dossier pharmaceutique s’il existe, et les interventions pharmaceutiques sont prises en compte </t>
  </si>
  <si>
    <t>Le bilan thérapeutique est présent dans le dossier du
patient (lettre de liaison ou document de transfert entre
deux services)</t>
  </si>
  <si>
    <r>
      <t>3.7-04</t>
    </r>
    <r>
      <rPr>
        <strike/>
        <sz val="11"/>
        <rFont val="Calibri"/>
        <family val="2"/>
        <scheme val="minor"/>
      </rPr>
      <t xml:space="preserve">
</t>
    </r>
    <r>
      <rPr>
        <sz val="11"/>
        <rFont val="Calibri"/>
        <family val="2"/>
        <scheme val="minor"/>
      </rPr>
      <t>Traceur ciblé
(tout l'ES standard)</t>
    </r>
  </si>
  <si>
    <t>2.4-03
Parcours traceur
(tout l'établissement - standard)</t>
  </si>
  <si>
    <r>
      <t xml:space="preserve">La </t>
    </r>
    <r>
      <rPr>
        <b/>
        <sz val="12"/>
        <rFont val="Calibri"/>
        <family val="2"/>
        <scheme val="minor"/>
      </rPr>
      <t>conciliation</t>
    </r>
    <r>
      <rPr>
        <sz val="12"/>
        <rFont val="Calibri"/>
        <family val="2"/>
        <scheme val="minor"/>
      </rPr>
      <t xml:space="preserve"> </t>
    </r>
    <r>
      <rPr>
        <b/>
        <sz val="12"/>
        <rFont val="Calibri"/>
        <family val="2"/>
        <scheme val="minor"/>
      </rPr>
      <t>médicamenteuse</t>
    </r>
    <r>
      <rPr>
        <sz val="12"/>
        <rFont val="Calibri"/>
        <family val="2"/>
        <scheme val="minor"/>
      </rPr>
      <t xml:space="preserve"> est mise en œuvre </t>
    </r>
    <r>
      <rPr>
        <b/>
        <sz val="12"/>
        <rFont val="Calibri"/>
        <family val="2"/>
        <scheme val="minor"/>
      </rPr>
      <t>pour les situations</t>
    </r>
    <r>
      <rPr>
        <sz val="12"/>
        <rFont val="Calibri"/>
        <family val="2"/>
        <scheme val="minor"/>
      </rPr>
      <t xml:space="preserve"> </t>
    </r>
    <r>
      <rPr>
        <b/>
        <sz val="12"/>
        <rFont val="Calibri"/>
        <family val="2"/>
        <scheme val="minor"/>
      </rPr>
      <t>les plus à risque</t>
    </r>
    <r>
      <rPr>
        <sz val="12"/>
        <rFont val="Calibri"/>
        <family val="2"/>
        <scheme val="minor"/>
      </rPr>
      <t>.</t>
    </r>
  </si>
  <si>
    <t>Gouvernance</t>
  </si>
  <si>
    <r>
      <t>L’établissement a</t>
    </r>
    <r>
      <rPr>
        <b/>
        <sz val="12"/>
        <rFont val="Calibri"/>
        <family val="2"/>
        <scheme val="minor"/>
      </rPr>
      <t xml:space="preserve"> identifié des secteurs, des situations ou des profils de patients </t>
    </r>
    <r>
      <rPr>
        <sz val="12"/>
        <rFont val="Calibri"/>
        <family val="2"/>
        <scheme val="minor"/>
      </rPr>
      <t xml:space="preserve">pour lesquels il est pertinent de développer la </t>
    </r>
    <r>
      <rPr>
        <b/>
        <sz val="12"/>
        <rFont val="Calibri"/>
        <family val="2"/>
        <scheme val="minor"/>
      </rPr>
      <t>conciliation</t>
    </r>
    <r>
      <rPr>
        <sz val="12"/>
        <rFont val="Calibri"/>
        <family val="2"/>
        <scheme val="minor"/>
      </rPr>
      <t xml:space="preserve"> des </t>
    </r>
    <r>
      <rPr>
        <b/>
        <sz val="12"/>
        <rFont val="Calibri"/>
        <family val="2"/>
        <scheme val="minor"/>
      </rPr>
      <t>traitements médicamenteux</t>
    </r>
  </si>
  <si>
    <t>entretien professionnels</t>
  </si>
  <si>
    <t>entretien Gouvernance</t>
  </si>
  <si>
    <r>
      <t xml:space="preserve">Le </t>
    </r>
    <r>
      <rPr>
        <b/>
        <sz val="12"/>
        <rFont val="Calibri"/>
        <family val="2"/>
        <scheme val="minor"/>
      </rPr>
      <t>moment</t>
    </r>
    <r>
      <rPr>
        <sz val="12"/>
        <rFont val="Calibri"/>
        <family val="2"/>
        <scheme val="minor"/>
      </rPr>
      <t xml:space="preserve"> et la </t>
    </r>
    <r>
      <rPr>
        <b/>
        <sz val="12"/>
        <rFont val="Calibri"/>
        <family val="2"/>
        <scheme val="minor"/>
      </rPr>
      <t>durée</t>
    </r>
    <r>
      <rPr>
        <sz val="12"/>
        <rFont val="Calibri"/>
        <family val="2"/>
        <scheme val="minor"/>
      </rPr>
      <t xml:space="preserve"> de </t>
    </r>
    <r>
      <rPr>
        <b/>
        <sz val="12"/>
        <rFont val="Calibri"/>
        <family val="2"/>
        <scheme val="minor"/>
      </rPr>
      <t>l’antibioprophylaxie</t>
    </r>
    <r>
      <rPr>
        <sz val="12"/>
        <rFont val="Calibri"/>
        <family val="2"/>
        <scheme val="minor"/>
      </rPr>
      <t xml:space="preserve"> sont </t>
    </r>
    <r>
      <rPr>
        <b/>
        <sz val="12"/>
        <rFont val="Calibri"/>
        <family val="2"/>
        <scheme val="minor"/>
      </rPr>
      <t>respectés</t>
    </r>
  </si>
  <si>
    <t>Entretien et/ou constat 
Dossier du  patient,  dossier d’anesthésie, imagerie médicale,…
Des documents de liaison sont utilisés pour assurer la continuité de la prise en charge médicamenteuse du patient. 
Précisions HAS :
* Toute intervention n'est déclanchée que si le dossier du patient est complet.
* Les particularités des patients sont prises en compte et font l'objet, si besoin de protocoles spécifiques en amont et en aval de l'intervention.</t>
  </si>
  <si>
    <t>A défaut de lecteur de code barre, notamment pour les médicaments à risque, il est recommandé de pratiquer si possible la double lecture à voix haute avant injection : montrer et faire lire l’étiquette par une deuxième personne pour validation avant injection.</t>
  </si>
  <si>
    <t>L’administration ou le motif de non-administration du médicament au patient est tracé dans son dossier</t>
  </si>
  <si>
    <t>consultation documentaire</t>
  </si>
  <si>
    <t>2.3 - 04
Traceur ciblé 
(Tout l'ES - Standard)</t>
  </si>
  <si>
    <t>Entretien et/ou constat
*Check list bloc opératoire réalisée quelque soit l'intervention ou le temps de retard de l'intervention) 
*Vérifier la communication orale effective entre professionnels
*S'assurer que la check list n'est pas pré remplie avant l'intervention</t>
  </si>
  <si>
    <t>Les conditions de transport des produits de santé sont adaptées (boîtes fermées, conteneurs sécurisés, conservation du froid...).</t>
  </si>
  <si>
    <t>trace gestion des armoires et de la gestion des périmés</t>
  </si>
  <si>
    <r>
      <t xml:space="preserve">• </t>
    </r>
    <r>
      <rPr>
        <b/>
        <sz val="11"/>
        <rFont val="Calibri"/>
        <family val="2"/>
        <scheme val="minor"/>
      </rPr>
      <t>Le stockage des produits de santé est sécurisé, notamment pour les produits à risque.</t>
    </r>
    <r>
      <rPr>
        <sz val="11"/>
        <rFont val="Calibri"/>
        <family val="2"/>
        <scheme val="minor"/>
      </rPr>
      <t xml:space="preserve">
• Le stockage des produits de santé se fait dans les bonnes conditions de conservation.
• Absence de produits périmés.</t>
    </r>
  </si>
  <si>
    <t>2.3-04
Patient Traceur
(Tout l'ES - Standard)</t>
  </si>
  <si>
    <t>1.1-02
Patient traceur 
(tout l'établissement-Standard)</t>
  </si>
  <si>
    <t>Entretien 
• L’évaluation bénéfice/risque a été expliquée et partagée avec le patient ou, le cas échéant, avec le patient et/ou la personne de confiance qu’il a désignée.
Professionnels
• Le patient participe à la décision après qu’on lui a expliqué les bénéfices et les risques.</t>
  </si>
  <si>
    <t>Entretien 
• Le patient, dont l’autonomie dans la prise de son traitement est confirmée et tracée, est informé des médicaments qu'il prend et des consignes d'administration.</t>
  </si>
  <si>
    <t>Avez-vous été informé et associé à l'évaluation bénéfice/risque liés à votre prise en charge ?</t>
  </si>
  <si>
    <t xml:space="preserve">Le patient dispose d’un dispositif d’identification (bracelet ou toute autre alternative à son identification dans le respect de la confidentialité et de sa dignité) qui est systématiquement vérifié au cours des examens complémentaires ou actes thérapeutiques
</t>
  </si>
  <si>
    <t>IDENTIFICATION DU PATIENT</t>
  </si>
  <si>
    <t>*Protocole gestion des médicaments à risques
*Identification facilitée des médicaments à risque
*Identification des risques liés à la gestion des traitements habituels : visualiser sur dossier anesthésie par exemple
* Les patients à risques sont définis par le score ASA en consultation d'anesthésie 
Selon la HAS : sont prinicpalement concernés les médicaments
• de dénomination à risque de confusion ;
• à marges thérapeutiques étroites ;
• présentant des modalités d’administration particulières ; par exemple, les médicaments radio-pharmaceutiques (MRP).
Leur liste est évolutive et prend en compte les retours d’expérience et les never events</t>
  </si>
  <si>
    <t>Archivage de la chek list renseignée
• https://www.has-sante.fr/upload/docs/application/pdf/2015-04/document_dinformation_bloc_certification_2015-04-07_14-43-14_24.pdf</t>
  </si>
  <si>
    <r>
      <rPr>
        <sz val="11"/>
        <rFont val="Calibri"/>
        <family val="2"/>
        <scheme val="minor"/>
      </rPr>
      <t>Préconisations 2016 Prévention des erreurs médicamenteuses en A-R page 22</t>
    </r>
    <r>
      <rPr>
        <strike/>
        <sz val="11"/>
        <rFont val="Calibri"/>
        <family val="2"/>
        <scheme val="minor"/>
      </rPr>
      <t xml:space="preserve">
</t>
    </r>
  </si>
  <si>
    <t>•  Le médicament est systématiquement identifiable jusqu’à son administration et l’équipe dispose d’étiquettes respectant les recommandations pour tous les produits
injectables.
• Il existe des modalités de contrôle spécifiques et renforcées pour des médicaments à risque identifiés par l’établissement.
•  La concordance entre le produit, le patient et la prescription est systématiquement réalisée avant l'administration
• l'administration ou le motif de non-administration du médicament est tracé dans son dossier (consultation documentaire)</t>
  </si>
  <si>
    <r>
      <t xml:space="preserve">• Les </t>
    </r>
    <r>
      <rPr>
        <b/>
        <sz val="12"/>
        <rFont val="Calibri"/>
        <family val="2"/>
        <scheme val="minor"/>
      </rPr>
      <t>modalités d'approvisionnement sont définies</t>
    </r>
    <r>
      <rPr>
        <sz val="12"/>
        <rFont val="Calibri"/>
        <family val="2"/>
        <scheme val="minor"/>
      </rPr>
      <t xml:space="preserve"> notamment </t>
    </r>
    <r>
      <rPr>
        <b/>
        <sz val="12"/>
        <rFont val="Calibri"/>
        <family val="2"/>
        <scheme val="minor"/>
      </rPr>
      <t>pour</t>
    </r>
    <r>
      <rPr>
        <sz val="12"/>
        <rFont val="Calibri"/>
        <family val="2"/>
        <scheme val="minor"/>
      </rPr>
      <t xml:space="preserve"> </t>
    </r>
    <r>
      <rPr>
        <b/>
        <sz val="12"/>
        <rFont val="Calibri"/>
        <family val="2"/>
        <scheme val="minor"/>
      </rPr>
      <t>parer à tout besoin urgent</t>
    </r>
    <r>
      <rPr>
        <sz val="12"/>
        <rFont val="Calibri"/>
        <family val="2"/>
        <scheme val="minor"/>
      </rPr>
      <t xml:space="preserve"> de produits de santé </t>
    </r>
    <r>
      <rPr>
        <i/>
        <sz val="12"/>
        <rFont val="Calibri"/>
        <family val="2"/>
        <scheme val="minor"/>
      </rPr>
      <t xml:space="preserve">(professionnels)
• les équipes dispensent les produits de santé au bon moment, notamment dans des situations urgentes(professionnels)
• L’approvisionnement des produits de santé répond aux besoins des professionnels. (gouvernance)
• Les risques liés aux ruptures de stock sont identifiés et font l’objet d’actions palliatives. (gouvernance)
</t>
    </r>
  </si>
  <si>
    <t xml:space="preserve">
*La règle des 5B (5B = bon patient, bon médicament, bonne dose, bonne voie, bon moment) est connue des professionnels et appliquée à chaque administration
objectif HAS : respecter les bonnes pratiques d'administration des médicaments</t>
  </si>
  <si>
    <t>Absence de robinets sur les cathéters et tubulures destinées à l’anesthésie loco-
régionale ;
Préparation et administration du médicament par la même personne ;
Réalisation extemporanée de la préparation des médicaments ;
Vérification de la voie sur toute sa longueur avant injection ;
Mise en application de la règle des 5B (5B = bon patient, bon médicament, bonne dose, bonne voie, bon moment).
Préconisations 2016 Prévention des erreurs médicamenteuses en A-R
Grille d’évaluation du niveau de vulnérabilité vis-à-vis des erreurs médicamenteuses en anesthésie réanimation
pages 16 et 37 - Principes généraux // Connaissance des principes fondamentaux (entretien et observation)
Vérification de la voie sur toute sa longueur avant injection
https://sfar.org/wp-content/uploads/2016/11/texte-long-Preconisations-2016-erreurs-med-SFAR-SFPC-version-finale-25-oct-2016.pdf</t>
  </si>
  <si>
    <t>Commentaires éventuels de l'établissement audité</t>
  </si>
  <si>
    <t>Pré-requis généraux</t>
  </si>
  <si>
    <r>
      <t xml:space="preserve">Afin d'alléger la grille d'évaluation croisée, </t>
    </r>
    <r>
      <rPr>
        <b/>
        <sz val="14"/>
        <color theme="3"/>
        <rFont val="Calibri"/>
        <family val="2"/>
        <scheme val="minor"/>
      </rPr>
      <t>certains critères seront évalués par l'établissement lui-même en autoévaluation</t>
    </r>
    <r>
      <rPr>
        <sz val="14"/>
        <color theme="3"/>
        <rFont val="Calibri"/>
        <family val="2"/>
        <scheme val="minor"/>
      </rPr>
      <t xml:space="preserve">. </t>
    </r>
  </si>
  <si>
    <r>
      <t xml:space="preserve">Le </t>
    </r>
    <r>
      <rPr>
        <b/>
        <sz val="12"/>
        <rFont val="Calibri"/>
        <family val="2"/>
        <scheme val="minor"/>
      </rPr>
      <t>recueil exhaustif du traitement habituel du patient</t>
    </r>
    <r>
      <rPr>
        <sz val="12"/>
        <rFont val="Calibri"/>
        <family val="2"/>
        <scheme val="minor"/>
      </rPr>
      <t>, de la posologie, du rythme de prise, y compris des médicaments pris en automédication sont réalisés dès la consultation d’anesthésie  (ex : pouvez vous me montrer comment est réalisé le recueil du traitement habituel du patient?)</t>
    </r>
  </si>
  <si>
    <r>
      <t xml:space="preserve">Les </t>
    </r>
    <r>
      <rPr>
        <b/>
        <sz val="12"/>
        <rFont val="Calibri"/>
        <family val="2"/>
        <scheme val="minor"/>
      </rPr>
      <t xml:space="preserve">modalités d'ajustement </t>
    </r>
    <r>
      <rPr>
        <sz val="12"/>
        <rFont val="Calibri"/>
        <family val="2"/>
        <scheme val="minor"/>
      </rPr>
      <t xml:space="preserve">du traitement habituel du patient </t>
    </r>
    <r>
      <rPr>
        <b/>
        <sz val="12"/>
        <rFont val="Calibri"/>
        <family val="2"/>
        <scheme val="minor"/>
      </rPr>
      <t>pré, per et post-opératoires</t>
    </r>
    <r>
      <rPr>
        <sz val="12"/>
        <rFont val="Calibri"/>
        <family val="2"/>
        <scheme val="minor"/>
      </rPr>
      <t xml:space="preserve"> (arrêt, modifications, substitutions...) sont </t>
    </r>
    <r>
      <rPr>
        <b/>
        <sz val="12"/>
        <rFont val="Calibri"/>
        <family val="2"/>
        <scheme val="minor"/>
      </rPr>
      <t>définies</t>
    </r>
    <r>
      <rPr>
        <sz val="12"/>
        <rFont val="Calibri"/>
        <family val="2"/>
        <scheme val="minor"/>
      </rPr>
      <t xml:space="preserve"> </t>
    </r>
    <r>
      <rPr>
        <b/>
        <sz val="12"/>
        <rFont val="Calibri"/>
        <family val="2"/>
        <scheme val="minor"/>
      </rPr>
      <t>préalablement,</t>
    </r>
    <r>
      <rPr>
        <sz val="12"/>
        <rFont val="Calibri"/>
        <family val="2"/>
        <scheme val="minor"/>
      </rPr>
      <t xml:space="preserve"> si possible </t>
    </r>
    <r>
      <rPr>
        <b/>
        <sz val="12"/>
        <rFont val="Calibri"/>
        <family val="2"/>
        <scheme val="minor"/>
      </rPr>
      <t>dans un protocole thérapeutique</t>
    </r>
    <r>
      <rPr>
        <sz val="12"/>
        <color rgb="FF00B050"/>
        <rFont val="Calibri"/>
        <family val="2"/>
        <scheme val="minor"/>
      </rPr>
      <t xml:space="preserve"> </t>
    </r>
    <r>
      <rPr>
        <sz val="12"/>
        <rFont val="Calibri"/>
        <family val="2"/>
        <scheme val="minor"/>
      </rPr>
      <t xml:space="preserve"> (ex : pouvez vous me montrer comment sont réalisés les ajustements du traitement habituel du patient?)</t>
    </r>
  </si>
  <si>
    <r>
      <t xml:space="preserve">Les </t>
    </r>
    <r>
      <rPr>
        <b/>
        <sz val="12"/>
        <rFont val="Calibri"/>
        <family val="2"/>
        <scheme val="minor"/>
      </rPr>
      <t>responsabilités médicales respectives</t>
    </r>
    <r>
      <rPr>
        <sz val="12"/>
        <rFont val="Calibri"/>
        <family val="2"/>
        <scheme val="minor"/>
      </rPr>
      <t xml:space="preserve"> quant à la </t>
    </r>
    <r>
      <rPr>
        <b/>
        <sz val="12"/>
        <rFont val="Calibri"/>
        <family val="2"/>
        <scheme val="minor"/>
      </rPr>
      <t xml:space="preserve">prescription du traitement habituel </t>
    </r>
    <r>
      <rPr>
        <sz val="12"/>
        <rFont val="Calibri"/>
        <family val="2"/>
        <scheme val="minor"/>
      </rPr>
      <t>d'un patient en</t>
    </r>
    <r>
      <rPr>
        <b/>
        <sz val="12"/>
        <rFont val="Calibri"/>
        <family val="2"/>
        <scheme val="minor"/>
      </rPr>
      <t xml:space="preserve"> pré, per et post-opératoire </t>
    </r>
    <r>
      <rPr>
        <sz val="12"/>
        <rFont val="Calibri"/>
        <family val="2"/>
        <scheme val="minor"/>
      </rPr>
      <t xml:space="preserve">sont </t>
    </r>
    <r>
      <rPr>
        <b/>
        <sz val="12"/>
        <rFont val="Calibri"/>
        <family val="2"/>
        <scheme val="minor"/>
      </rPr>
      <t>définies et connues</t>
    </r>
    <r>
      <rPr>
        <sz val="12"/>
        <rFont val="Calibri"/>
        <family val="2"/>
        <scheme val="minor"/>
      </rPr>
      <t xml:space="preserve"> des professionnels  (ex : pouvez vous me montrer comment sont partagées les prescriptions du traitement habituel du patient?)</t>
    </r>
  </si>
  <si>
    <r>
      <t xml:space="preserve">La prescription </t>
    </r>
    <r>
      <rPr>
        <b/>
        <sz val="12"/>
        <rFont val="Calibri"/>
        <family val="2"/>
        <scheme val="minor"/>
      </rPr>
      <t>d’antibioprophylaxie</t>
    </r>
    <r>
      <rPr>
        <sz val="12"/>
        <rFont val="Calibri"/>
        <family val="2"/>
        <scheme val="minor"/>
      </rPr>
      <t xml:space="preserve"> </t>
    </r>
    <r>
      <rPr>
        <b/>
        <sz val="12"/>
        <rFont val="Calibri"/>
        <family val="2"/>
        <scheme val="minor"/>
      </rPr>
      <t>utile</t>
    </r>
    <r>
      <rPr>
        <sz val="12"/>
        <rFont val="Calibri"/>
        <family val="2"/>
        <scheme val="minor"/>
      </rPr>
      <t xml:space="preserve"> est-elle </t>
    </r>
    <r>
      <rPr>
        <b/>
        <sz val="12"/>
        <rFont val="Calibri"/>
        <family val="2"/>
        <scheme val="minor"/>
      </rPr>
      <t>systématiquement</t>
    </r>
    <r>
      <rPr>
        <sz val="12"/>
        <rFont val="Calibri"/>
        <family val="2"/>
        <scheme val="minor"/>
      </rPr>
      <t xml:space="preserve"> </t>
    </r>
    <r>
      <rPr>
        <b/>
        <sz val="12"/>
        <rFont val="Calibri"/>
        <family val="2"/>
        <scheme val="minor"/>
      </rPr>
      <t xml:space="preserve">réalisée </t>
    </r>
    <r>
      <rPr>
        <sz val="12"/>
        <rFont val="Calibri"/>
        <family val="2"/>
        <scheme val="minor"/>
      </rPr>
      <t xml:space="preserve">dès la </t>
    </r>
    <r>
      <rPr>
        <b/>
        <sz val="12"/>
        <rFont val="Calibri"/>
        <family val="2"/>
        <scheme val="minor"/>
      </rPr>
      <t>consultation</t>
    </r>
    <r>
      <rPr>
        <sz val="12"/>
        <rFont val="Calibri"/>
        <family val="2"/>
        <scheme val="minor"/>
      </rPr>
      <t xml:space="preserve"> préanesthésique ou préopératoire, </t>
    </r>
    <r>
      <rPr>
        <b/>
        <sz val="12"/>
        <rFont val="Calibri"/>
        <family val="2"/>
        <scheme val="minor"/>
      </rPr>
      <t>tracée</t>
    </r>
    <r>
      <rPr>
        <sz val="12"/>
        <rFont val="Calibri"/>
        <family val="2"/>
        <scheme val="minor"/>
      </rPr>
      <t xml:space="preserve"> dans le dossier du patient et </t>
    </r>
    <r>
      <rPr>
        <b/>
        <sz val="12"/>
        <rFont val="Calibri"/>
        <family val="2"/>
        <scheme val="minor"/>
      </rPr>
      <t xml:space="preserve">vérifiée lors de la check-list? </t>
    </r>
  </si>
  <si>
    <r>
      <t xml:space="preserve">Tous les </t>
    </r>
    <r>
      <rPr>
        <b/>
        <sz val="12"/>
        <rFont val="Calibri"/>
        <family val="2"/>
        <scheme val="minor"/>
      </rPr>
      <t>documents</t>
    </r>
    <r>
      <rPr>
        <sz val="12"/>
        <rFont val="Calibri"/>
        <family val="2"/>
        <scheme val="minor"/>
      </rPr>
      <t xml:space="preserve"> </t>
    </r>
    <r>
      <rPr>
        <b/>
        <sz val="12"/>
        <rFont val="Calibri"/>
        <family val="2"/>
        <scheme val="minor"/>
      </rPr>
      <t>explicatifs</t>
    </r>
    <r>
      <rPr>
        <sz val="12"/>
        <rFont val="Calibri"/>
        <family val="2"/>
        <scheme val="minor"/>
      </rPr>
      <t xml:space="preserve"> sur la prise en charge médicamenteuse sont-ils </t>
    </r>
    <r>
      <rPr>
        <b/>
        <sz val="12"/>
        <rFont val="Calibri"/>
        <family val="2"/>
        <scheme val="minor"/>
      </rPr>
      <t>remis au pati</t>
    </r>
    <r>
      <rPr>
        <b/>
        <sz val="12"/>
        <color theme="1"/>
        <rFont val="Calibri"/>
        <family val="2"/>
        <scheme val="minor"/>
      </rPr>
      <t>ent en amont</t>
    </r>
    <r>
      <rPr>
        <sz val="12"/>
        <color theme="1"/>
        <rFont val="Calibri"/>
        <family val="2"/>
        <scheme val="minor"/>
      </rPr>
      <t xml:space="preserve"> de son hospitalisation ?</t>
    </r>
  </si>
  <si>
    <r>
      <t xml:space="preserve">Les </t>
    </r>
    <r>
      <rPr>
        <b/>
        <sz val="12"/>
        <rFont val="Calibri"/>
        <family val="2"/>
        <scheme val="minor"/>
      </rPr>
      <t>comptes rendus des consultations</t>
    </r>
    <r>
      <rPr>
        <sz val="12"/>
        <rFont val="Calibri"/>
        <family val="2"/>
        <scheme val="minor"/>
      </rPr>
      <t xml:space="preserve"> d’anesthésie et chirurgicale sont -ils </t>
    </r>
    <r>
      <rPr>
        <b/>
        <sz val="12"/>
        <rFont val="Calibri"/>
        <family val="2"/>
        <scheme val="minor"/>
      </rPr>
      <t>accessibles dans le dossier du patient</t>
    </r>
    <r>
      <rPr>
        <sz val="12"/>
        <rFont val="Calibri"/>
        <family val="2"/>
        <scheme val="minor"/>
      </rPr>
      <t xml:space="preserve"> (y compris pour les interventions en ambulatoire)? </t>
    </r>
  </si>
  <si>
    <r>
      <t xml:space="preserve">L'arrêt effectif des </t>
    </r>
    <r>
      <rPr>
        <b/>
        <sz val="12"/>
        <color theme="1"/>
        <rFont val="Calibri"/>
        <family val="2"/>
        <scheme val="minor"/>
      </rPr>
      <t>médicaments</t>
    </r>
    <r>
      <rPr>
        <sz val="12"/>
        <color theme="1"/>
        <rFont val="Calibri"/>
        <family val="2"/>
        <scheme val="minor"/>
      </rPr>
      <t xml:space="preserve"> du patient</t>
    </r>
    <r>
      <rPr>
        <b/>
        <sz val="12"/>
        <color theme="1"/>
        <rFont val="Calibri"/>
        <family val="2"/>
        <scheme val="minor"/>
      </rPr>
      <t xml:space="preserve"> à arrêter avant l’anesthésie sont-ils vérifiés</t>
    </r>
    <r>
      <rPr>
        <sz val="12"/>
        <color theme="1"/>
        <rFont val="Calibri"/>
        <family val="2"/>
        <scheme val="minor"/>
      </rPr>
      <t xml:space="preserve"> dans la visite pré-anesthésique?</t>
    </r>
  </si>
  <si>
    <r>
      <t xml:space="preserve">Les </t>
    </r>
    <r>
      <rPr>
        <b/>
        <sz val="12"/>
        <rFont val="Calibri"/>
        <family val="2"/>
        <scheme val="minor"/>
      </rPr>
      <t>prescriptions</t>
    </r>
    <r>
      <rPr>
        <sz val="12"/>
        <rFont val="Calibri"/>
        <family val="2"/>
        <scheme val="minor"/>
      </rPr>
      <t xml:space="preserve"> </t>
    </r>
    <r>
      <rPr>
        <b/>
        <sz val="12"/>
        <rFont val="Calibri"/>
        <family val="2"/>
        <scheme val="minor"/>
      </rPr>
      <t>incluent-elles</t>
    </r>
    <r>
      <rPr>
        <sz val="12"/>
        <rFont val="Calibri"/>
        <family val="2"/>
        <scheme val="minor"/>
      </rPr>
      <t xml:space="preserve"> les médicaments du</t>
    </r>
    <r>
      <rPr>
        <b/>
        <sz val="12"/>
        <rFont val="Calibri"/>
        <family val="2"/>
        <scheme val="minor"/>
      </rPr>
      <t xml:space="preserve"> traitement habituel </t>
    </r>
    <r>
      <rPr>
        <sz val="12"/>
        <rFont val="Calibri"/>
        <family val="2"/>
        <scheme val="minor"/>
      </rPr>
      <t>du patient, validés conservés/ substitués/arrêtés pour l'intervention?</t>
    </r>
  </si>
  <si>
    <r>
      <t xml:space="preserve">Le </t>
    </r>
    <r>
      <rPr>
        <b/>
        <sz val="12"/>
        <rFont val="Calibri"/>
        <family val="2"/>
        <scheme val="minor"/>
      </rPr>
      <t>support des prescriptions médicamenteuses et d'examens sont-ils accessibles</t>
    </r>
    <r>
      <rPr>
        <sz val="12"/>
        <rFont val="Calibri"/>
        <family val="2"/>
        <scheme val="minor"/>
      </rPr>
      <t xml:space="preserve"> tout au long de la prise en charge du patient</t>
    </r>
    <r>
      <rPr>
        <b/>
        <sz val="12"/>
        <rFont val="Calibri"/>
        <family val="2"/>
        <scheme val="minor"/>
      </rPr>
      <t xml:space="preserve"> (de la pré-anesthésie, anesthésie, SSPI, au service de soins) ?</t>
    </r>
  </si>
  <si>
    <r>
      <t xml:space="preserve">Les professionnels du BO ont-ils </t>
    </r>
    <r>
      <rPr>
        <b/>
        <sz val="12"/>
        <rFont val="Calibri"/>
        <family val="2"/>
        <scheme val="minor"/>
      </rPr>
      <t xml:space="preserve">accès à la monographie des médicaments, </t>
    </r>
    <r>
      <rPr>
        <sz val="12"/>
        <rFont val="Calibri"/>
        <family val="2"/>
        <scheme val="minor"/>
      </rPr>
      <t>ainsi qu'aux protocoles de prescriptions et aux données de conservation et d'utilisation des produits de santé ?</t>
    </r>
  </si>
  <si>
    <r>
      <t xml:space="preserve">Le </t>
    </r>
    <r>
      <rPr>
        <b/>
        <sz val="12"/>
        <rFont val="Calibri"/>
        <family val="2"/>
        <scheme val="minor"/>
      </rPr>
      <t xml:space="preserve">livret thérapeutique est-il disponible </t>
    </r>
    <r>
      <rPr>
        <sz val="12"/>
        <rFont val="Calibri"/>
        <family val="2"/>
        <scheme val="minor"/>
      </rPr>
      <t>au bloc et facilement accessible à la consultation par le personnel de soins ?
(ex : savez vous accéder au livret thérapeutique? pouvez vous me montrer comment accéder au livret thérapeutique?)</t>
    </r>
  </si>
  <si>
    <r>
      <t xml:space="preserve">La prescription des médicaments </t>
    </r>
    <r>
      <rPr>
        <b/>
        <sz val="12"/>
        <rFont val="Calibri"/>
        <family val="2"/>
        <scheme val="minor"/>
      </rPr>
      <t xml:space="preserve">prend-elle en compte la liste des spécialités inscrites au livret thérapeutique? 
</t>
    </r>
    <r>
      <rPr>
        <sz val="12"/>
        <rFont val="Calibri"/>
        <family val="2"/>
        <scheme val="minor"/>
      </rPr>
      <t>(ex : savez vous si le produit sélectionné est inscrit au livret au moment de sa prescription?)</t>
    </r>
  </si>
  <si>
    <r>
      <t xml:space="preserve">Les </t>
    </r>
    <r>
      <rPr>
        <b/>
        <sz val="12"/>
        <rFont val="Calibri"/>
        <family val="2"/>
        <scheme val="minor"/>
      </rPr>
      <t>prescriptions</t>
    </r>
    <r>
      <rPr>
        <sz val="12"/>
        <rFont val="Calibri"/>
        <family val="2"/>
        <scheme val="minor"/>
      </rPr>
      <t xml:space="preserve"> font-elles systématiquement </t>
    </r>
    <r>
      <rPr>
        <b/>
        <sz val="12"/>
        <rFont val="Calibri"/>
        <family val="2"/>
        <scheme val="minor"/>
      </rPr>
      <t>référence</t>
    </r>
    <r>
      <rPr>
        <sz val="12"/>
        <rFont val="Calibri"/>
        <family val="2"/>
        <scheme val="minor"/>
      </rPr>
      <t xml:space="preserve"> à un </t>
    </r>
    <r>
      <rPr>
        <b/>
        <sz val="12"/>
        <rFont val="Calibri"/>
        <family val="2"/>
        <scheme val="minor"/>
      </rPr>
      <t>protocole validé et mis à jour</t>
    </r>
    <r>
      <rPr>
        <sz val="12"/>
        <rFont val="Calibri"/>
        <family val="2"/>
        <scheme val="minor"/>
      </rPr>
      <t xml:space="preserve"> selon les dernières recommandations 
(ex : à quel protocole fait référence la prescription / la statégie thérapeutique de prise en charge de la douleur ou d'ATB pour ce patient? Quelles sont les prises en charge pour lesquelles il existe des protocoles institutionnels?)</t>
    </r>
  </si>
  <si>
    <r>
      <t>En cas de prescription d'</t>
    </r>
    <r>
      <rPr>
        <b/>
        <sz val="12"/>
        <rFont val="Calibri"/>
        <family val="2"/>
        <scheme val="minor"/>
      </rPr>
      <t>antalgiques,</t>
    </r>
    <r>
      <rPr>
        <sz val="12"/>
        <rFont val="Calibri"/>
        <family val="2"/>
        <scheme val="minor"/>
      </rPr>
      <t xml:space="preserve"> une </t>
    </r>
    <r>
      <rPr>
        <b/>
        <sz val="12"/>
        <rFont val="Calibri"/>
        <family val="2"/>
        <scheme val="minor"/>
      </rPr>
      <t xml:space="preserve">réévaluation de l'efficacité est-elle effectuée et tracée </t>
    </r>
    <r>
      <rPr>
        <sz val="12"/>
        <rFont val="Calibri"/>
        <family val="2"/>
        <scheme val="minor"/>
      </rPr>
      <t xml:space="preserve">selon une </t>
    </r>
    <r>
      <rPr>
        <b/>
        <sz val="12"/>
        <rFont val="Calibri"/>
        <family val="2"/>
        <scheme val="minor"/>
      </rPr>
      <t>échelle</t>
    </r>
    <r>
      <rPr>
        <sz val="12"/>
        <rFont val="Calibri"/>
        <family val="2"/>
        <scheme val="minor"/>
      </rPr>
      <t xml:space="preserve"> d'évaluation de la douleur adaptée et identique à chaque passage</t>
    </r>
  </si>
  <si>
    <r>
      <t xml:space="preserve">La prescription des </t>
    </r>
    <r>
      <rPr>
        <b/>
        <sz val="12"/>
        <rFont val="Calibri"/>
        <family val="2"/>
        <scheme val="minor"/>
      </rPr>
      <t>MDS</t>
    </r>
    <r>
      <rPr>
        <sz val="12"/>
        <rFont val="Calibri"/>
        <family val="2"/>
        <scheme val="minor"/>
      </rPr>
      <t xml:space="preserve"> est-elle nominative et effectuée sur un support de prescription spécifique adapté</t>
    </r>
  </si>
  <si>
    <r>
      <t xml:space="preserve">Les équipes du </t>
    </r>
    <r>
      <rPr>
        <b/>
        <sz val="12"/>
        <rFont val="Calibri"/>
        <family val="2"/>
        <scheme val="minor"/>
      </rPr>
      <t>secteur interventionnel et du secteur des soins se transmettent-elles toutes les informations utiles en amont et en aval de l'intervention</t>
    </r>
    <r>
      <rPr>
        <sz val="12"/>
        <rFont val="Calibri"/>
        <family val="2"/>
        <scheme val="minor"/>
      </rPr>
      <t xml:space="preserve"> pour sécuriser la prise en charge du patient ? 
La qualité des informations transmises fait-elle l’objet d’une analyse régulière et entraîne-t-elle, si besoin, des actions d’amélioration?</t>
    </r>
  </si>
  <si>
    <r>
      <t xml:space="preserve">Le </t>
    </r>
    <r>
      <rPr>
        <b/>
        <sz val="12"/>
        <rFont val="Calibri"/>
        <family val="2"/>
        <scheme val="minor"/>
      </rPr>
      <t xml:space="preserve">dossier du patient </t>
    </r>
    <r>
      <rPr>
        <sz val="12"/>
        <rFont val="Calibri"/>
        <family val="2"/>
        <scheme val="minor"/>
      </rPr>
      <t xml:space="preserve">mis à la disposition du bloc contient-il systématiquement le </t>
    </r>
    <r>
      <rPr>
        <b/>
        <sz val="12"/>
        <rFont val="Calibri"/>
        <family val="2"/>
        <scheme val="minor"/>
      </rPr>
      <t xml:space="preserve">compte rendu de consultation </t>
    </r>
    <r>
      <rPr>
        <sz val="12"/>
        <rFont val="Calibri"/>
        <family val="2"/>
        <scheme val="minor"/>
      </rPr>
      <t>du praticien opérateur et du praticien MAR ?</t>
    </r>
  </si>
  <si>
    <t xml:space="preserve">Entretien et/ou constat
*Le reliquat est systématiquement jeté
Page 16 reco SFAR 2016 : Une ampoule d’une spécialité ou d’un médicament doit
servir à préparer une seule et même préparation pour un seul patient.
</t>
  </si>
  <si>
    <t xml:space="preserve">
</t>
  </si>
  <si>
    <r>
      <rPr>
        <u/>
        <sz val="12"/>
        <rFont val="Calibri"/>
        <family val="2"/>
        <scheme val="minor"/>
      </rPr>
      <t xml:space="preserve">Identification des flacons et poches de préparation : </t>
    </r>
    <r>
      <rPr>
        <sz val="12"/>
        <rFont val="Calibri"/>
        <family val="2"/>
        <scheme val="minor"/>
      </rPr>
      <t xml:space="preserve">
Les </t>
    </r>
    <r>
      <rPr>
        <b/>
        <sz val="12"/>
        <rFont val="Calibri"/>
        <family val="2"/>
        <scheme val="minor"/>
      </rPr>
      <t>informations</t>
    </r>
    <r>
      <rPr>
        <sz val="12"/>
        <rFont val="Calibri"/>
        <family val="2"/>
        <scheme val="minor"/>
      </rPr>
      <t xml:space="preserve"> présentes sur </t>
    </r>
    <r>
      <rPr>
        <b/>
        <sz val="12"/>
        <rFont val="Calibri"/>
        <family val="2"/>
        <scheme val="minor"/>
      </rPr>
      <t>l’étiquette</t>
    </r>
    <r>
      <rPr>
        <sz val="12"/>
        <rFont val="Calibri"/>
        <family val="2"/>
        <scheme val="minor"/>
      </rPr>
      <t xml:space="preserve"> de préparation des médicaments sont-elles </t>
    </r>
    <r>
      <rPr>
        <b/>
        <sz val="12"/>
        <rFont val="Calibri"/>
        <family val="2"/>
        <scheme val="minor"/>
      </rPr>
      <t>standardisées et conforme à la norme ISO 26825:2020</t>
    </r>
    <r>
      <rPr>
        <sz val="12"/>
        <rFont val="Calibri"/>
        <family val="2"/>
        <scheme val="minor"/>
      </rPr>
      <t xml:space="preserve">
</t>
    </r>
  </si>
  <si>
    <r>
      <t xml:space="preserve">Tous les secteurs disposent-ils de </t>
    </r>
    <r>
      <rPr>
        <b/>
        <sz val="12"/>
        <rFont val="Calibri"/>
        <family val="2"/>
        <scheme val="minor"/>
      </rPr>
      <t>protocoles d’antibioprophylaxie adaptés à chaque chirurgie et acte interventionnel</t>
    </r>
    <r>
      <rPr>
        <sz val="12"/>
        <rFont val="Calibri"/>
        <family val="2"/>
        <scheme val="minor"/>
      </rPr>
      <t>, respectant les recommandations de bonnes pratiques les plus récentes?</t>
    </r>
  </si>
  <si>
    <r>
      <rPr>
        <b/>
        <sz val="12"/>
        <color theme="1"/>
        <rFont val="Calibri"/>
        <family val="2"/>
        <scheme val="minor"/>
      </rPr>
      <t>L’organisation</t>
    </r>
    <r>
      <rPr>
        <sz val="12"/>
        <color theme="1"/>
        <rFont val="Calibri"/>
        <family val="2"/>
        <scheme val="minor"/>
      </rPr>
      <t xml:space="preserve"> du bloc et la </t>
    </r>
    <r>
      <rPr>
        <b/>
        <sz val="12"/>
        <color theme="1"/>
        <rFont val="Calibri"/>
        <family val="2"/>
        <scheme val="minor"/>
      </rPr>
      <t>communication</t>
    </r>
    <r>
      <rPr>
        <sz val="12"/>
        <color theme="1"/>
        <rFont val="Calibri"/>
        <family val="2"/>
        <scheme val="minor"/>
      </rPr>
      <t xml:space="preserve"> entre les professionnels du bloc opératoire</t>
    </r>
    <r>
      <rPr>
        <b/>
        <sz val="12"/>
        <color theme="1"/>
        <rFont val="Calibri"/>
        <family val="2"/>
        <scheme val="minor"/>
      </rPr>
      <t xml:space="preserve"> favorisent-elles l’administration des antibioprophylaxies au bon temps</t>
    </r>
    <r>
      <rPr>
        <sz val="12"/>
        <color theme="1"/>
        <rFont val="Calibri"/>
        <family val="2"/>
        <scheme val="minor"/>
      </rPr>
      <t xml:space="preserve"> opératoire?</t>
    </r>
  </si>
  <si>
    <r>
      <t xml:space="preserve">L’équipe </t>
    </r>
    <r>
      <rPr>
        <b/>
        <sz val="12"/>
        <rFont val="Calibri"/>
        <family val="2"/>
        <scheme val="minor"/>
      </rPr>
      <t xml:space="preserve">évalue-t-elle </t>
    </r>
    <r>
      <rPr>
        <sz val="12"/>
        <rFont val="Calibri"/>
        <family val="2"/>
        <scheme val="minor"/>
      </rPr>
      <t>ses</t>
    </r>
    <r>
      <rPr>
        <b/>
        <sz val="12"/>
        <rFont val="Calibri"/>
        <family val="2"/>
        <scheme val="minor"/>
      </rPr>
      <t xml:space="preserve"> pratiques en matière d’antibioprophylaxie </t>
    </r>
    <r>
      <rPr>
        <sz val="12"/>
        <rFont val="Calibri"/>
        <family val="2"/>
        <scheme val="minor"/>
      </rPr>
      <t xml:space="preserve">en s’appuyant sur le </t>
    </r>
    <r>
      <rPr>
        <b/>
        <sz val="12"/>
        <rFont val="Calibri"/>
        <family val="2"/>
        <scheme val="minor"/>
      </rPr>
      <t>référent antibiotique</t>
    </r>
    <r>
      <rPr>
        <sz val="12"/>
        <rFont val="Calibri"/>
        <family val="2"/>
        <scheme val="minor"/>
      </rPr>
      <t xml:space="preserve"> de l’établissement et l’</t>
    </r>
    <r>
      <rPr>
        <b/>
        <sz val="12"/>
        <rFont val="Calibri"/>
        <family val="2"/>
        <scheme val="minor"/>
      </rPr>
      <t>équipe opérationnelle d’hygiène</t>
    </r>
    <r>
      <rPr>
        <sz val="12"/>
        <rFont val="Calibri"/>
        <family val="2"/>
        <scheme val="minor"/>
      </rPr>
      <t xml:space="preserve">, pour engager des </t>
    </r>
    <r>
      <rPr>
        <b/>
        <sz val="12"/>
        <rFont val="Calibri"/>
        <family val="2"/>
        <scheme val="minor"/>
      </rPr>
      <t>actions d’amélioration</t>
    </r>
    <r>
      <rPr>
        <sz val="12"/>
        <rFont val="Calibri"/>
        <family val="2"/>
        <scheme val="minor"/>
      </rPr>
      <t>?</t>
    </r>
  </si>
  <si>
    <r>
      <t>La prise et la non prise des</t>
    </r>
    <r>
      <rPr>
        <b/>
        <sz val="12"/>
        <rFont val="Calibri"/>
        <family val="2"/>
        <scheme val="minor"/>
      </rPr>
      <t xml:space="preserve"> interdoses d'analgésiques (titration) sont tracées </t>
    </r>
    <r>
      <rPr>
        <sz val="12"/>
        <rFont val="Calibri"/>
        <family val="2"/>
        <scheme val="minor"/>
      </rPr>
      <t>dans le dossier 
(ex : pouvez-vous me montrer comment sont tracées les interdoses de morphiniques)</t>
    </r>
  </si>
  <si>
    <r>
      <t xml:space="preserve">La prescription privilégie-t-elle le recours à l'administration par </t>
    </r>
    <r>
      <rPr>
        <b/>
        <sz val="12"/>
        <color theme="1"/>
        <rFont val="Calibri"/>
        <family val="2"/>
        <scheme val="minor"/>
      </rPr>
      <t xml:space="preserve">voie orale </t>
    </r>
    <r>
      <rPr>
        <sz val="12"/>
        <color theme="1"/>
        <rFont val="Calibri"/>
        <family val="2"/>
        <scheme val="minor"/>
      </rPr>
      <t>pour les médicaments offrant cette alternative, dès que la voie digestive est fonctionnelle ?</t>
    </r>
  </si>
  <si>
    <r>
      <t xml:space="preserve">Un </t>
    </r>
    <r>
      <rPr>
        <b/>
        <sz val="12"/>
        <color theme="1"/>
        <rFont val="Calibri"/>
        <family val="2"/>
        <scheme val="minor"/>
      </rPr>
      <t>monitorage</t>
    </r>
    <r>
      <rPr>
        <sz val="12"/>
        <color theme="1"/>
        <rFont val="Calibri"/>
        <family val="2"/>
        <scheme val="minor"/>
      </rPr>
      <t xml:space="preserve"> de la </t>
    </r>
    <r>
      <rPr>
        <b/>
        <sz val="12"/>
        <color theme="1"/>
        <rFont val="Calibri"/>
        <family val="2"/>
        <scheme val="minor"/>
      </rPr>
      <t>curarisation</t>
    </r>
    <r>
      <rPr>
        <sz val="12"/>
        <color theme="1"/>
        <rFont val="Calibri"/>
        <family val="2"/>
        <scheme val="minor"/>
      </rPr>
      <t xml:space="preserve"> </t>
    </r>
    <r>
      <rPr>
        <b/>
        <sz val="12"/>
        <color theme="1"/>
        <rFont val="Calibri"/>
        <family val="2"/>
        <scheme val="minor"/>
      </rPr>
      <t>résiduelle</t>
    </r>
    <r>
      <rPr>
        <sz val="12"/>
        <color theme="1"/>
        <rFont val="Calibri"/>
        <family val="2"/>
        <scheme val="minor"/>
      </rPr>
      <t xml:space="preserve"> est-elle systématiquement réalisé avec </t>
    </r>
    <r>
      <rPr>
        <b/>
        <sz val="12"/>
        <color theme="1"/>
        <rFont val="Calibri"/>
        <family val="2"/>
        <scheme val="minor"/>
      </rPr>
      <t>présence en SSPI d'un curamètre?</t>
    </r>
  </si>
  <si>
    <t>ANAP - Ressource : https://ressources.anap.fr/pharma-bio-ste/publication/2663-gerer-lapprovisionnement-et-le-rangementdes-dotations-de-produits-de-sante-dans-les-services</t>
  </si>
  <si>
    <r>
      <t>Les modalités de</t>
    </r>
    <r>
      <rPr>
        <sz val="12"/>
        <rFont val="Calibri"/>
        <family val="2"/>
        <scheme val="minor"/>
      </rPr>
      <t xml:space="preserve"> </t>
    </r>
    <r>
      <rPr>
        <b/>
        <sz val="12"/>
        <rFont val="Calibri"/>
        <family val="2"/>
        <scheme val="minor"/>
      </rPr>
      <t>déclarations</t>
    </r>
    <r>
      <rPr>
        <sz val="12"/>
        <rFont val="Calibri"/>
        <family val="2"/>
        <scheme val="minor"/>
      </rPr>
      <t xml:space="preserve"> </t>
    </r>
    <r>
      <rPr>
        <b/>
        <sz val="12"/>
        <rFont val="Calibri"/>
        <family val="2"/>
        <scheme val="minor"/>
      </rPr>
      <t xml:space="preserve">des effets indésirables et des erreurs médicamenteuses </t>
    </r>
    <r>
      <rPr>
        <sz val="12"/>
        <rFont val="Calibri"/>
        <family val="2"/>
        <scheme val="minor"/>
      </rPr>
      <t xml:space="preserve">dont les </t>
    </r>
    <r>
      <rPr>
        <b/>
        <sz val="12"/>
        <rFont val="Calibri"/>
        <family val="2"/>
        <scheme val="minor"/>
      </rPr>
      <t>évènements indésirables graves</t>
    </r>
    <r>
      <rPr>
        <sz val="12"/>
        <rFont val="Calibri"/>
        <family val="2"/>
        <scheme val="minor"/>
      </rPr>
      <t xml:space="preserve"> aux autorités compétentes sont-elles connues des professionnels? 
(ex: Connaissez-vous les modalités de déclarations des effets indésirables et des erreurs médicamenteuses dont les évènements indésirables graves?)</t>
    </r>
  </si>
  <si>
    <r>
      <t>Les</t>
    </r>
    <r>
      <rPr>
        <b/>
        <sz val="12"/>
        <rFont val="Calibri"/>
        <family val="2"/>
        <scheme val="minor"/>
      </rPr>
      <t xml:space="preserve"> relais héparine / anticoagulants oraux post opératoire </t>
    </r>
    <r>
      <rPr>
        <sz val="12"/>
        <rFont val="Calibri"/>
        <family val="2"/>
        <scheme val="minor"/>
      </rPr>
      <t xml:space="preserve">sont-ils clairement </t>
    </r>
    <r>
      <rPr>
        <b/>
        <sz val="12"/>
        <rFont val="Calibri"/>
        <family val="2"/>
        <scheme val="minor"/>
      </rPr>
      <t>définis</t>
    </r>
    <r>
      <rPr>
        <sz val="12"/>
        <rFont val="Calibri"/>
        <family val="2"/>
        <scheme val="minor"/>
      </rPr>
      <t xml:space="preserve"> dans une </t>
    </r>
    <r>
      <rPr>
        <b/>
        <sz val="12"/>
        <rFont val="Calibri"/>
        <family val="2"/>
        <scheme val="minor"/>
      </rPr>
      <t>procédure</t>
    </r>
    <r>
      <rPr>
        <sz val="12"/>
        <rFont val="Calibri"/>
        <family val="2"/>
        <scheme val="minor"/>
      </rPr>
      <t xml:space="preserve"> et </t>
    </r>
    <r>
      <rPr>
        <b/>
        <sz val="12"/>
        <rFont val="Calibri"/>
        <family val="2"/>
        <scheme val="minor"/>
      </rPr>
      <t>prescrits à la sortie</t>
    </r>
    <r>
      <rPr>
        <sz val="12"/>
        <rFont val="Calibri"/>
        <family val="2"/>
        <scheme val="minor"/>
      </rPr>
      <t xml:space="preserve"> du patient avec prescription du suivi biologique ?</t>
    </r>
  </si>
  <si>
    <r>
      <t>L’</t>
    </r>
    <r>
      <rPr>
        <b/>
        <sz val="12"/>
        <rFont val="Calibri"/>
        <family val="2"/>
        <scheme val="minor"/>
      </rPr>
      <t xml:space="preserve">utilisation des médicaments apportés par le patient </t>
    </r>
    <r>
      <rPr>
        <sz val="12"/>
        <rFont val="Calibri"/>
        <family val="2"/>
        <scheme val="minor"/>
      </rPr>
      <t xml:space="preserve">(traitement </t>
    </r>
    <r>
      <rPr>
        <b/>
        <sz val="12"/>
        <rFont val="Calibri"/>
        <family val="2"/>
        <scheme val="minor"/>
      </rPr>
      <t>personnel)</t>
    </r>
    <r>
      <rPr>
        <sz val="12"/>
        <rFont val="Calibri"/>
        <family val="2"/>
        <scheme val="minor"/>
      </rPr>
      <t xml:space="preserve"> n’est-elle </t>
    </r>
    <r>
      <rPr>
        <b/>
        <sz val="12"/>
        <rFont val="Calibri"/>
        <family val="2"/>
        <scheme val="minor"/>
      </rPr>
      <t xml:space="preserve">possible qu’en cas d’urgence ou de non-disponibilité par la pharmacie </t>
    </r>
    <r>
      <rPr>
        <sz val="12"/>
        <rFont val="Calibri"/>
        <family val="2"/>
        <scheme val="minor"/>
      </rPr>
      <t>de l’établissement? (afin de</t>
    </r>
    <r>
      <rPr>
        <b/>
        <sz val="12"/>
        <rFont val="Calibri"/>
        <family val="2"/>
        <scheme val="minor"/>
      </rPr>
      <t xml:space="preserve"> ne pas rompre la continuité des soins</t>
    </r>
    <r>
      <rPr>
        <sz val="12"/>
        <rFont val="Calibri"/>
        <family val="2"/>
        <scheme val="minor"/>
      </rPr>
      <t xml:space="preserve">, </t>
    </r>
    <r>
      <rPr>
        <b/>
        <sz val="12"/>
        <rFont val="Calibri"/>
        <family val="2"/>
        <scheme val="minor"/>
      </rPr>
      <t>sous réserve qu’ils aient été prescrits et que l’on s’assure de la traçabilité</t>
    </r>
    <r>
      <rPr>
        <sz val="12"/>
        <rFont val="Calibri"/>
        <family val="2"/>
        <scheme val="minor"/>
      </rPr>
      <t xml:space="preserve"> de leur administration?)</t>
    </r>
  </si>
  <si>
    <r>
      <rPr>
        <u/>
        <sz val="12"/>
        <rFont val="Calibri"/>
        <family val="2"/>
        <scheme val="minor"/>
      </rPr>
      <t xml:space="preserve">
</t>
    </r>
    <r>
      <rPr>
        <b/>
        <sz val="12"/>
        <rFont val="Calibri"/>
        <family val="2"/>
        <scheme val="minor"/>
      </rPr>
      <t>Avez-vous compris toutes les informations</t>
    </r>
    <r>
      <rPr>
        <sz val="12"/>
        <rFont val="Calibri"/>
        <family val="2"/>
        <scheme val="minor"/>
      </rPr>
      <t xml:space="preserve"> données concernant votre traitement avant, pendant et après votre hospitalisation ?</t>
    </r>
  </si>
  <si>
    <t>Les équipes respectent les bonnes pratiques d’administration des médicaments
(Ex: Avez-vous des médicaments dans votre chambre?
Si oui, quels médicaments? Vous a-t-on informé des modalités de prise de vos médicaments?
Vous aide-t-on à prendre vos médicaments?
Si non, vous a-t-on informé des modalités de prise de vos médicaments?</t>
  </si>
  <si>
    <r>
      <t>Avez-vous été</t>
    </r>
    <r>
      <rPr>
        <b/>
        <sz val="12"/>
        <rFont val="Calibri"/>
        <family val="2"/>
        <scheme val="minor"/>
      </rPr>
      <t xml:space="preserve"> informé</t>
    </r>
    <r>
      <rPr>
        <sz val="12"/>
        <rFont val="Calibri"/>
        <family val="2"/>
        <scheme val="minor"/>
      </rPr>
      <t>, sur vos</t>
    </r>
    <r>
      <rPr>
        <b/>
        <sz val="12"/>
        <rFont val="Calibri"/>
        <family val="2"/>
        <scheme val="minor"/>
      </rPr>
      <t xml:space="preserve"> traitements, la durée prévisionnelle de prise en charge,</t>
    </r>
    <r>
      <rPr>
        <sz val="12"/>
        <rFont val="Calibri"/>
        <family val="2"/>
        <scheme val="minor"/>
      </rPr>
      <t xml:space="preserve"> </t>
    </r>
    <r>
      <rPr>
        <b/>
        <sz val="12"/>
        <rFont val="Calibri"/>
        <family val="2"/>
        <scheme val="minor"/>
      </rPr>
      <t>sans avoir à le demander</t>
    </r>
    <r>
      <rPr>
        <sz val="12"/>
        <rFont val="Calibri"/>
        <family val="2"/>
        <scheme val="minor"/>
      </rPr>
      <t xml:space="preserve">?
</t>
    </r>
  </si>
  <si>
    <t>Préconisations 2016 Prévention des erreurs médicamenteuses en A-R pages 19 et 28</t>
  </si>
  <si>
    <r>
      <t xml:space="preserve">Entretien et/ou constat
*Il est recommandé de montrer et faire lire l’étiquette par une deuxième personne pour validation avant injection
*Cette double lecture doit énumérer la molécule (DCI), la quantité de produit, le volume et la concentration
*Possibilité d'utiliser un système alternatif de seringues étiquetées avec code barre et utilisation avant l’injection d’un lecteur énumérant et/ou affichant le nom du produit
*Une double lecture à haute voix doit être systématiquement réalisée par la personne qui donne l’agent d’anesthésie rachidienne et par celle qui la prend de façon stérile avant de la préparer dans la seringue. 
</t>
    </r>
    <r>
      <rPr>
        <i/>
        <sz val="11"/>
        <color theme="1"/>
        <rFont val="Calibri"/>
        <family val="2"/>
        <scheme val="minor"/>
      </rPr>
      <t>Référence : Préconisation 2016, Prévention des erreurs médicamenteuses en anesthésie réanimation guide SFPC SFAR</t>
    </r>
  </si>
  <si>
    <t>Arrêté du 6 avril 2011 relatif au management de la PECM</t>
  </si>
  <si>
    <r>
      <t xml:space="preserve">Entretien et/ou constat
*Protocoles et documents d'aide à la préparation disponibles en salle
</t>
    </r>
    <r>
      <rPr>
        <i/>
        <sz val="11"/>
        <rFont val="Calibri"/>
        <family val="2"/>
        <scheme val="minor"/>
      </rPr>
      <t>Un système uniforme de préparation, de dilution des médicaments, des modes d’administration et des contenants (tailles des seringues, volume du solvant….) doit être formalisé au sein de la structure pour harmoniser les pratiques sur un même site. Il doit être à disposition dans toutes les
salles où sont préparés les plateaux d’anesthésie (salle de bloc, SSPI …).</t>
    </r>
  </si>
  <si>
    <r>
      <t xml:space="preserve">Entretien et/ou constat
*Défini dans la procédure
</t>
    </r>
    <r>
      <rPr>
        <i/>
        <sz val="11"/>
        <rFont val="Calibri"/>
        <family val="2"/>
        <scheme val="minor"/>
      </rPr>
      <t xml:space="preserve">Page 28 reco SFAR 2016 : Sauf nécessité absolue, plusieurs concentrations d’un même médicament ne doivent pas être
simultanément disponibles au sein d’un même plateau d’anesthésie </t>
    </r>
  </si>
  <si>
    <r>
      <t xml:space="preserve">Entretien et/ou constat
*Défini dans la procédure
*L’aiguille qui a servi à prélever le médicament dans l’ampoule n'est jamais recapuchonnée
</t>
    </r>
    <r>
      <rPr>
        <i/>
        <sz val="11"/>
        <rFont val="Calibri"/>
        <family val="2"/>
        <scheme val="minor"/>
      </rPr>
      <t>Page 27 reco SFAR 2016  : Pour les seringues devant être préparées à l’avance, celles-ci doivent être obturées par un bouchon
étanche et rangées dans les plateaux selon un plan prédéfini commun à la structure</t>
    </r>
    <r>
      <rPr>
        <sz val="11"/>
        <rFont val="Calibri"/>
        <family val="2"/>
        <scheme val="minor"/>
      </rPr>
      <t xml:space="preserve">
</t>
    </r>
  </si>
  <si>
    <r>
      <t xml:space="preserve">Entretien et/ou constat
*Tous les médicaments d'urgence ne sont pas systématiquement préparés pour chaque intervention
*Le recours à l'utilisation de formes prêtes à emploi a été discuté et évalué
</t>
    </r>
    <r>
      <rPr>
        <i/>
        <sz val="11"/>
        <rFont val="Calibri"/>
        <family val="2"/>
        <scheme val="minor"/>
      </rPr>
      <t xml:space="preserve">Page 27 reco SFAR 2016  : Les seringues pré remplies doivent bénéficier d’un choix prioritaire pour les médicaments d’urgence, non utilisés systématiquement, tels que l’atropine, l’éphédrine ou la phényléphrine. </t>
    </r>
  </si>
  <si>
    <r>
      <t xml:space="preserve">'Entretien et/ou constat
*Défini dans la procédure
'Exemple : Une mesure simple de prévention consiste à utiliser un antiseptique coloré pour éviter toute confusion avec un anesthésique local 
</t>
    </r>
    <r>
      <rPr>
        <i/>
        <sz val="11"/>
        <rFont val="Calibri"/>
        <family val="2"/>
        <scheme val="minor"/>
      </rPr>
      <t>Recos SFAR 2016 : Une vigilance particulière doit être apportée afin d’éviter toute confusion lors de la réalisation d’une rachianesthésie, d’une péridurale ou même lors d’une intervention chirurgicale entre un produit antiseptique (en particulier la chlorhexidine) et un anesthésique injectable (ou du sérum physiologique). La proximité des deux produits d’aspect identique, ou versés dans des cupules stériles similaires, crée un risque élevé de confusion lors de leur utilisation et de conséquences graves pour le patient si l’antiseptique est injecté à la place de l’anesthésique . Une mesure simple de prévention consiste à n’utiliser qu’une cupule pour l’anesthésique local (ou le sérum physiologique) et de verser l’antiseptique sur des compresses placées à distance pour éviter de
contaminer la cupule. Les antiseptiques colorés seront les seuls à être utilisés, les antiseptiques incolores seront bannis, ceci permet de limiter le risque de confusion avec un anesthésique local, mais aussi de bien démarquer la zone sur laquelle l’antiseptique est appliqué.</t>
    </r>
  </si>
  <si>
    <r>
      <t xml:space="preserve">Entretien et/ou constat 
*EPP régulier sur l'antibioprophylaxie réalisé tous les 3 ans en collaboration avec le service d'hygiène 
</t>
    </r>
    <r>
      <rPr>
        <i/>
        <sz val="11"/>
        <rFont val="Calibri"/>
        <family val="2"/>
        <scheme val="minor"/>
      </rPr>
      <t>*Ce point doit faire l'objet d'une vérification ultime lors de la check-list. Sil est constaté des dysfonctionnements de la réalisation de l'antibioprohylaxie, un plan d'action est mis en place, allant jusqu'à la vérification formelle de ce point à l'occasion de la check-list</t>
    </r>
  </si>
  <si>
    <t>• L’équipe analyse régulièrement ses pratiques en s’appuyant sur les déclarations des événements indésirables
associés aux soins : revue de mortalité et de morbidité, comité de retour d’expérience, revue des erreurs liées aux médicaments et dispositifs médicaux associés, etc.
• Les analyses s’appuient sur une méthode d’analyse systémique des causes (de type ALARM – Association
of Litigation and Risk Management).
• L’équipe met systématiquement en oeuvre des actions d’amélioration de la qualité et de la sécurité des soins à la suite des analyses. Le plan d’action issu de l’analyse des EIAS est suivi.</t>
  </si>
  <si>
    <t>Les équipes déclarent et partagent les événements indésirables associés aux soins.</t>
  </si>
  <si>
    <t xml:space="preserve">Une synthèse des travaux d’analyse des événements indésirables associés aux soins et des résultats des plans d’action mis en place à la suite de cette analyse est réalisée et diffusée.
'*Réunions organisées, lettres d'information, autre (préciser) 
*Actions d'améliorations mises en place et diffusées </t>
  </si>
  <si>
    <r>
      <t xml:space="preserve">Remarque : prendre en compte la réponse au critère 6 de la grille autoévaluation lors de l'analyse des résultats.
</t>
    </r>
    <r>
      <rPr>
        <i/>
        <sz val="11"/>
        <rFont val="Calibri"/>
        <family val="2"/>
        <scheme val="minor"/>
      </rPr>
      <t>Selon la HAS : sont prinicpalement concernés les médicaments
• de dénomination à risque de confusion ;
• à marges thérapeutiques étroites ;
• présentant des modalités d’administration particulières ; par exemple, les médicaments radio-pharmaceutiques (MRP).
Leur liste est évolutive et prend en compte les retours d’expérience et les never events</t>
    </r>
  </si>
  <si>
    <t>*Modalités d'intégration des nouveaux arrivants 
*Programme/support des journées d'intégration pour chaque catégorie professionnelle, livret d'accueil disponible, simulation en santé, e-learning,  chambre des erreurs ou  chariot piégé sont utilisées pour la formation des professionnels du bloc par exemple 
• L'organisation de la prise en charge médicamenteuse dans votre bloc est expliquée lors de l'accueil / formation d'un nouvel arrivant 
•Une évaluation des connaissances lors de la formation des nouveaux arrivants est réalisée (e-learning, orale ou écrite)</t>
  </si>
  <si>
    <t>Commentaires éventuels de l'établissement (autoévaluation)</t>
  </si>
  <si>
    <t>Arrêté du 6 avril 2011 relatif au management de la qualité de la prise en charge médicamenteuse et aux médicaments dans les établissements de santé</t>
  </si>
  <si>
    <t>Remerciements</t>
  </si>
  <si>
    <t>Présentation</t>
  </si>
  <si>
    <t>Evaluation de la prise en charge médicamenteuse du patient opéré au Bloc opératoire</t>
  </si>
  <si>
    <t>Consignes d'utilisation de chaque onglet</t>
  </si>
  <si>
    <t>Sécurisation de la prise en charge médicamenteuse du patient opéré au bloc opératoire</t>
  </si>
  <si>
    <t>PECM : Prise en charge médicamenteuse</t>
  </si>
  <si>
    <t>SSPI : Salle de Surveillance Post-Interventionnelle</t>
  </si>
  <si>
    <t>STOCKAGE DES MEDICAMENTS AU BLOC ET SALLE DE SURVEILLANCE POST-INTERVENTIONNELLE (SSPI)</t>
  </si>
  <si>
    <t>Bibliographie</t>
  </si>
  <si>
    <t>BOUGLE Céline Pharmacien - OMéDIT Normandie
FEVRE Margo Interne en pharmacie - OMéDIT Normandie</t>
  </si>
  <si>
    <t>CHACOU Mélanie Pharmacien - OMéDIT Bretagne
PIRIOU Gilles Pharmacien - OMéDIT Bretagne</t>
  </si>
  <si>
    <t>Etablissements contributeurs en région Bretagne (relecteurs, testeurs …)</t>
  </si>
  <si>
    <t>Etablissements contributeurs en région Normandie (relecteurs, testeurs …)</t>
  </si>
  <si>
    <t>Rédacteurs Bretons</t>
  </si>
  <si>
    <t>Rédacteurs Normands</t>
  </si>
  <si>
    <t>7. Pharmacie</t>
  </si>
  <si>
    <t>Glossaire</t>
  </si>
  <si>
    <r>
      <rPr>
        <u/>
        <sz val="12"/>
        <rFont val="Arial"/>
        <family val="2"/>
      </rPr>
      <t>Traitement habituel</t>
    </r>
    <r>
      <rPr>
        <sz val="12"/>
        <rFont val="Arial"/>
        <family val="2"/>
      </rPr>
      <t xml:space="preserve"> : traitements prescrits ou pris en automédication avant hospitalisation</t>
    </r>
  </si>
  <si>
    <r>
      <rPr>
        <u/>
        <sz val="12"/>
        <rFont val="Arial"/>
        <family val="2"/>
      </rPr>
      <t>Traitement personnel</t>
    </r>
    <r>
      <rPr>
        <sz val="12"/>
        <rFont val="Arial"/>
        <family val="2"/>
      </rPr>
      <t xml:space="preserve"> : traitement apporté par le patient au moment de son hospitalisation</t>
    </r>
  </si>
  <si>
    <r>
      <rPr>
        <u/>
        <sz val="12"/>
        <rFont val="Arial"/>
        <family val="2"/>
      </rPr>
      <t>Précisions</t>
    </r>
    <r>
      <rPr>
        <sz val="12"/>
        <rFont val="Arial"/>
        <family val="2"/>
      </rPr>
      <t xml:space="preserve"> : les éléments d'évaluation sont associés à des précisions qui  doivent être pris en compte lors de la saisie des données. Certains éléments pourront être consultés par les auditeurs. </t>
    </r>
  </si>
  <si>
    <r>
      <rPr>
        <u/>
        <sz val="12"/>
        <color theme="1"/>
        <rFont val="Arial"/>
        <family val="2"/>
      </rPr>
      <t xml:space="preserve">Commentaires </t>
    </r>
    <r>
      <rPr>
        <sz val="12"/>
        <color theme="1"/>
        <rFont val="Arial"/>
        <family val="2"/>
      </rPr>
      <t>: Vous pouvez saisir un ou plusieurs commentaires dans la case prévue à cet effet pour argumenter la réponse saisie, notamment lorsque le taux de conformité n'est pas de 100%. Ces commentaires seront reportés automatiquement dans l'onglet "Plan d'actions" pour aider les professionnels à mettre en oeuvre des actions d'améliorations éclairées et pertinentes.</t>
    </r>
  </si>
  <si>
    <t>MAR : Médecin Anesthésiste Réanimateur</t>
  </si>
  <si>
    <r>
      <t>Afin d'alléger les grilles d'autoévaluation et d'évaluation croisée,</t>
    </r>
    <r>
      <rPr>
        <b/>
        <sz val="14"/>
        <color theme="3"/>
        <rFont val="Calibri"/>
        <family val="2"/>
        <scheme val="minor"/>
      </rPr>
      <t xml:space="preserve"> certains éléments d'évaluation ont été identifiés comme pré-requis généraux : ils doivent être pris en compte par les établissements comme devant être mis en œuvre. </t>
    </r>
    <r>
      <rPr>
        <sz val="14"/>
        <color theme="3"/>
        <rFont val="Calibri"/>
        <family val="2"/>
        <scheme val="minor"/>
      </rPr>
      <t xml:space="preserve">
Voici la liste des critères mentionnés à titre informatifs et/ou de rappel </t>
    </r>
  </si>
  <si>
    <r>
      <rPr>
        <b/>
        <u/>
        <sz val="12"/>
        <color theme="1"/>
        <rFont val="Arial"/>
        <family val="2"/>
      </rPr>
      <t>Informations générales</t>
    </r>
    <r>
      <rPr>
        <sz val="12"/>
        <color theme="1"/>
        <rFont val="Arial"/>
        <family val="2"/>
      </rPr>
      <t xml:space="preserve">
Cet onglet permet de </t>
    </r>
    <r>
      <rPr>
        <b/>
        <sz val="12"/>
        <color theme="1"/>
        <rFont val="Arial"/>
        <family val="2"/>
      </rPr>
      <t xml:space="preserve">planifier le programme d'audit </t>
    </r>
    <r>
      <rPr>
        <sz val="12"/>
        <color theme="1"/>
        <rFont val="Arial"/>
        <family val="2"/>
      </rPr>
      <t xml:space="preserve">et invite les professionnels des établissement à </t>
    </r>
    <r>
      <rPr>
        <b/>
        <sz val="12"/>
        <color theme="1"/>
        <rFont val="Arial"/>
        <family val="2"/>
      </rPr>
      <t>préciser</t>
    </r>
    <r>
      <rPr>
        <sz val="12"/>
        <color theme="1"/>
        <rFont val="Arial"/>
        <family val="2"/>
      </rPr>
      <t xml:space="preserve"> :
- le </t>
    </r>
    <r>
      <rPr>
        <b/>
        <sz val="12"/>
        <color theme="1"/>
        <rFont val="Arial"/>
        <family val="2"/>
      </rPr>
      <t>périmètre de l'audit</t>
    </r>
    <r>
      <rPr>
        <sz val="12"/>
        <color theme="1"/>
        <rFont val="Arial"/>
        <family val="2"/>
      </rPr>
      <t xml:space="preserve">, laissé à l'appréciation de l'établissement (à savoir : une partie ou l'ensemble (salles / plateaux techniques + Salle de Surveillance Post-Interventionnelle (SSPI))
- les </t>
    </r>
    <r>
      <rPr>
        <b/>
        <sz val="12"/>
        <color theme="1"/>
        <rFont val="Arial"/>
        <family val="2"/>
      </rPr>
      <t>modalités de mise en oeuvre</t>
    </r>
    <r>
      <rPr>
        <sz val="12"/>
        <color theme="1"/>
        <rFont val="Arial"/>
        <family val="2"/>
      </rPr>
      <t xml:space="preserve">, 
- la </t>
    </r>
    <r>
      <rPr>
        <b/>
        <sz val="12"/>
        <color theme="1"/>
        <rFont val="Arial"/>
        <family val="2"/>
      </rPr>
      <t xml:space="preserve">date de saisie des données </t>
    </r>
    <r>
      <rPr>
        <sz val="12"/>
        <color theme="1"/>
        <rFont val="Arial"/>
        <family val="2"/>
      </rPr>
      <t>pour chacun des 3 onglets suivants : "Grille autoévaluation", "Grille évaluation croisée", "Entretien Patient"</t>
    </r>
  </si>
  <si>
    <r>
      <rPr>
        <b/>
        <u/>
        <sz val="12"/>
        <rFont val="Arial"/>
        <family val="2"/>
      </rPr>
      <t>Pré-requis</t>
    </r>
    <r>
      <rPr>
        <sz val="12"/>
        <rFont val="Arial"/>
        <family val="2"/>
      </rPr>
      <t xml:space="preserve">
Certains </t>
    </r>
    <r>
      <rPr>
        <b/>
        <sz val="12"/>
        <rFont val="Arial"/>
        <family val="2"/>
      </rPr>
      <t>éléments d'évaluations, considérés comme "mis en œuvre"</t>
    </r>
    <r>
      <rPr>
        <sz val="12"/>
        <rFont val="Arial"/>
        <family val="2"/>
      </rPr>
      <t xml:space="preserve"> par les membres du groupe de travail, sont</t>
    </r>
    <r>
      <rPr>
        <b/>
        <sz val="12"/>
        <rFont val="Arial"/>
        <family val="2"/>
      </rPr>
      <t xml:space="preserve"> rappelés à titre d'information</t>
    </r>
    <r>
      <rPr>
        <sz val="12"/>
        <rFont val="Arial"/>
        <family val="2"/>
      </rPr>
      <t>. Les réponses ne sont pas intégrées dans les résultats.</t>
    </r>
  </si>
  <si>
    <r>
      <rPr>
        <b/>
        <u/>
        <sz val="12"/>
        <color theme="0"/>
        <rFont val="Arial"/>
        <family val="2"/>
      </rPr>
      <t>Grille autoévaluation</t>
    </r>
    <r>
      <rPr>
        <sz val="12"/>
        <color theme="0"/>
        <rFont val="Arial"/>
        <family val="2"/>
      </rPr>
      <t xml:space="preserve">
Les éléments d'évaluation de cette grille sont destinés à être renseignés au cours d'une réunion pluridisciplinaire en présence des professionnels identifiés (colonne F). Les résultats seront à transmettre aux auditeurs des salles / plateaux techniques + Salle de Surveillance Post-Interventionnelle (SSPI), au moins 1 semaine avant leur visite afin qu'ils puissent vérifier, à leur guise, la mise en oeuvre effective de certains items prévus dans la partie autoévaluation. 
Ils sont déclinés autours des 7 axes de travail suivants :
- Organisation
- Gestion des risques
- Formation des professionnels
- Système d'information
- Mise en oeuvre du management de la PECM
- Bilan de sortie ou transfert
- Pharmacie</t>
    </r>
  </si>
  <si>
    <r>
      <rPr>
        <b/>
        <u/>
        <sz val="12"/>
        <color theme="1"/>
        <rFont val="Arial"/>
        <family val="2"/>
      </rPr>
      <t>Grille évaluation croisée</t>
    </r>
    <r>
      <rPr>
        <u/>
        <sz val="12"/>
        <color theme="1"/>
        <rFont val="Arial"/>
        <family val="2"/>
      </rPr>
      <t xml:space="preserve">
</t>
    </r>
    <r>
      <rPr>
        <sz val="12"/>
        <color theme="1"/>
        <rFont val="Arial"/>
        <family val="2"/>
      </rPr>
      <t xml:space="preserve">
Les éléments d'évaluation de cette grille sont destinés à être renseignés en période d'activité, au sein des salles / plateaux techniques + Salle de Surveillance Post-Interventionnelle (SSPI) par les auditeurs.
Cette grille permet, aux professionnels des établissements qui le souhaitent, de </t>
    </r>
    <r>
      <rPr>
        <b/>
        <sz val="12"/>
        <color theme="1"/>
        <rFont val="Arial"/>
        <family val="2"/>
      </rPr>
      <t>réaliser cette partie de l'évaluation sous forme d'audit croisé, inter-structures</t>
    </r>
    <r>
      <rPr>
        <sz val="12"/>
        <color theme="1"/>
        <rFont val="Arial"/>
        <family val="2"/>
      </rPr>
      <t xml:space="preserve">.
Cette </t>
    </r>
    <r>
      <rPr>
        <b/>
        <sz val="12"/>
        <color theme="1"/>
        <rFont val="Arial"/>
        <family val="2"/>
      </rPr>
      <t>démarche, facultative</t>
    </r>
    <r>
      <rPr>
        <sz val="12"/>
        <color theme="1"/>
        <rFont val="Arial"/>
        <family val="2"/>
      </rPr>
      <t xml:space="preserve"> :
</t>
    </r>
    <r>
      <rPr>
        <sz val="12"/>
        <color theme="1"/>
        <rFont val="Wingdings"/>
        <charset val="2"/>
      </rPr>
      <t>s</t>
    </r>
    <r>
      <rPr>
        <sz val="9.6"/>
        <color theme="1"/>
        <rFont val="Arial"/>
        <family val="2"/>
      </rPr>
      <t xml:space="preserve"> </t>
    </r>
    <r>
      <rPr>
        <sz val="12"/>
        <color theme="1"/>
        <rFont val="Arial"/>
        <family val="2"/>
      </rPr>
      <t xml:space="preserve">permet d’inclure les établissements dans une démarche continue d’amélioration de la qualité.
</t>
    </r>
    <r>
      <rPr>
        <sz val="12"/>
        <color theme="1"/>
        <rFont val="Wingdings"/>
        <charset val="2"/>
      </rPr>
      <t>s</t>
    </r>
    <r>
      <rPr>
        <sz val="9.6"/>
        <color theme="1"/>
        <rFont val="Arial"/>
        <family val="2"/>
      </rPr>
      <t xml:space="preserve"> </t>
    </r>
    <r>
      <rPr>
        <sz val="12"/>
        <color theme="1"/>
        <rFont val="Arial"/>
        <family val="2"/>
      </rPr>
      <t xml:space="preserve">constitue une aide à la préparation d’analyse du processus de la prise en charge médicamenteuse, obligatoire dans le cadre de la procédure de certification HAS et du Contrat d’amélioration de la qualité et de l’efficience des soins (CAQES).
Le </t>
    </r>
    <r>
      <rPr>
        <b/>
        <sz val="12"/>
        <color theme="1"/>
        <rFont val="Arial"/>
        <family val="2"/>
      </rPr>
      <t>principe proposé est simple :</t>
    </r>
    <r>
      <rPr>
        <sz val="12"/>
        <color theme="1"/>
        <rFont val="Arial"/>
        <family val="2"/>
      </rPr>
      <t xml:space="preserve">
* Les structures s’auditent avec un</t>
    </r>
    <r>
      <rPr>
        <b/>
        <sz val="12"/>
        <color theme="1"/>
        <rFont val="Arial"/>
        <family val="2"/>
      </rPr>
      <t xml:space="preserve"> principe de réciprocité</t>
    </r>
    <r>
      <rPr>
        <sz val="12"/>
        <color theme="1"/>
        <rFont val="Arial"/>
        <family val="2"/>
      </rPr>
      <t xml:space="preserve"> : "un audit reçu = un audit donné". 
* L’établissement demandeur est audité par un binôme d’auditeurs, issus d’un ou de deux établissements différents pour permettre un </t>
    </r>
    <r>
      <rPr>
        <b/>
        <sz val="12"/>
        <color theme="1"/>
        <rFont val="Arial"/>
        <family val="2"/>
      </rPr>
      <t xml:space="preserve">regard extérieur et objectif </t>
    </r>
    <r>
      <rPr>
        <sz val="12"/>
        <color theme="1"/>
        <rFont val="Arial"/>
        <family val="2"/>
      </rPr>
      <t xml:space="preserve">sur le processus audité.
* Les auditeurs se basent sur les </t>
    </r>
    <r>
      <rPr>
        <b/>
        <sz val="12"/>
        <color theme="1"/>
        <rFont val="Arial"/>
        <family val="2"/>
      </rPr>
      <t>entretiens avec les professionnels rencontrés</t>
    </r>
    <r>
      <rPr>
        <sz val="12"/>
        <color theme="1"/>
        <rFont val="Arial"/>
        <family val="2"/>
      </rPr>
      <t xml:space="preserve">, croisés avec les </t>
    </r>
    <r>
      <rPr>
        <b/>
        <sz val="12"/>
        <color theme="1"/>
        <rFont val="Arial"/>
        <family val="2"/>
      </rPr>
      <t>observations au bloc opératoire</t>
    </r>
    <r>
      <rPr>
        <sz val="12"/>
        <color theme="1"/>
        <rFont val="Arial"/>
        <family val="2"/>
      </rPr>
      <t xml:space="preserve"> ainsi que les</t>
    </r>
    <r>
      <rPr>
        <b/>
        <sz val="12"/>
        <color theme="1"/>
        <rFont val="Arial"/>
        <family val="2"/>
      </rPr>
      <t xml:space="preserve"> éléments transmis par les établissements audités</t>
    </r>
    <r>
      <rPr>
        <sz val="12"/>
        <color theme="1"/>
        <rFont val="Arial"/>
        <family val="2"/>
      </rPr>
      <t xml:space="preserve"> (= </t>
    </r>
    <r>
      <rPr>
        <b/>
        <sz val="12"/>
        <color theme="1"/>
        <rFont val="Arial"/>
        <family val="2"/>
      </rPr>
      <t>principe du « Lu – Vu – Entendu »</t>
    </r>
    <r>
      <rPr>
        <sz val="12"/>
        <color theme="1"/>
        <rFont val="Arial"/>
        <family val="2"/>
      </rPr>
      <t xml:space="preserve">).. 
Attention : Les résultats de l’audit ne préjugent en rien des résultats de la visite de certification, du CAQES, ou d’inspections. </t>
    </r>
  </si>
  <si>
    <r>
      <rPr>
        <b/>
        <u/>
        <sz val="12"/>
        <rFont val="Arial"/>
        <family val="2"/>
      </rPr>
      <t>Entretien patient</t>
    </r>
    <r>
      <rPr>
        <b/>
        <sz val="12"/>
        <rFont val="Arial"/>
        <family val="2"/>
      </rPr>
      <t xml:space="preserve"> (facultatif) </t>
    </r>
    <r>
      <rPr>
        <sz val="12"/>
        <rFont val="Arial"/>
        <family val="2"/>
      </rPr>
      <t xml:space="preserve">
Les éléments d'évaluation de cette grille sont destinés à être renseignés par les profesionnels de l'établissement audité en amont de la visite des auditeurs ou par les auditeurs externes le jour de la visite en cas d'audit croisés.
L'objectif est de sélectionner 1 patient pour l'audit croisé qui a été opéré au bloc opératoire pour une intervention programmée. 
Prévoir lors de l'entretien avec le patient de :
- Se présenter, présenter le projet (objectifs, méthode) et vos missions (saisie des données) ainsi que le devenir des informations recueillies (rappel des règles de confidentialité et de déontologie de l'entretien)
- Valider le consentement du patient avant le début de l’entretien
- Préciser que l’entretien peut être interrompu à tout moment si le patient le souhaite
- Remercier le patient et lui demander s'il a des questions</t>
    </r>
  </si>
  <si>
    <r>
      <rPr>
        <b/>
        <u/>
        <sz val="12"/>
        <rFont val="Arial"/>
        <family val="2"/>
      </rPr>
      <t>Résultats</t>
    </r>
    <r>
      <rPr>
        <u/>
        <sz val="12"/>
        <rFont val="Arial"/>
        <family val="2"/>
      </rPr>
      <t xml:space="preserve">
</t>
    </r>
    <r>
      <rPr>
        <sz val="12"/>
        <rFont val="Arial"/>
        <family val="2"/>
      </rPr>
      <t xml:space="preserve">
Saisir les données du fichier Excel permet de disposer instantanément des résultats sous forme de :
- Tableau de synthèse du taux de conformité des éléments évalués, obtenus par thème, axe de travail et sous-thème,
- Radar
Les résultats sont exprimés en pourcentage de conformité, grâce à la cotation suivante, attribuée pour chaque élément d'évaluation :
- Oui : 100% 
- Plutôt oui : 75%  
- Plutôt non t : 25% 
- Non : 0%
- Non applicable ou cellule vide : exclu du calcul du score et de la synthèse. 
A noter : le pourcentage de conformité global est une moyenne du pourcentage de conformité obtenus pour chaque axe de travail.</t>
    </r>
  </si>
  <si>
    <r>
      <rPr>
        <b/>
        <u/>
        <sz val="12"/>
        <color theme="1"/>
        <rFont val="Arial"/>
        <family val="2"/>
      </rPr>
      <t>Plan d'actions</t>
    </r>
    <r>
      <rPr>
        <u/>
        <sz val="12"/>
        <color theme="1"/>
        <rFont val="Arial"/>
        <family val="2"/>
      </rPr>
      <t xml:space="preserve">
</t>
    </r>
    <r>
      <rPr>
        <sz val="12"/>
        <color theme="1"/>
        <rFont val="Arial"/>
        <family val="2"/>
      </rPr>
      <t xml:space="preserve">
L'outil permet de générer un Plan d'actions reprenant automatiquement l'ensemble des items et de visualiser rapidement les points forts et les points de vigilances par un code couleur, les cases figurant en couleur rose correspondant aux cases pour lesquelles aucune réponse n'a été saisie.
L'objectif est d'aider les professionnels de la structure auditée à analyser rapidement les risques pour proposer des actions d'amélioration pertinentes. </t>
    </r>
  </si>
  <si>
    <r>
      <rPr>
        <u/>
        <sz val="12"/>
        <rFont val="Arial"/>
        <family val="2"/>
      </rPr>
      <t>Cotation des réponses saisies :</t>
    </r>
    <r>
      <rPr>
        <sz val="12"/>
        <rFont val="Arial"/>
        <family val="2"/>
      </rPr>
      <t xml:space="preserve">
Oui : 100% conforme : totalement réalisé et tous les éléments de preuves sont disponibles et mis à jour
Plutôt oui : réalisé en grande partie s'il manque un élément d'appréciation
Plutôt non : partiellement réalisé ou en cours de réflexion, s'il manque plus d'un élément d'appréciation
Non : 0% de conformité : jamais réalisé et non prévu
Non applicable : le critère ne concerne pas la structure ou ne peut pas être appliqué. Ces réponses doivent être limitées et justifiées. 
R</t>
    </r>
    <r>
      <rPr>
        <i/>
        <sz val="11"/>
        <rFont val="Arial"/>
        <family val="2"/>
      </rPr>
      <t>emarque : les réponses Oui/Non ont été privilégiées pour favoriser la réalisation d'un audit de sécurité.</t>
    </r>
  </si>
  <si>
    <r>
      <rPr>
        <u/>
        <sz val="12"/>
        <rFont val="Arial"/>
        <family val="2"/>
      </rPr>
      <t xml:space="preserve">Interlocuteurs privilégiés </t>
    </r>
    <r>
      <rPr>
        <sz val="12"/>
        <rFont val="Arial"/>
        <family val="2"/>
      </rPr>
      <t>: 
Liste des principaux professionnels identifiés pour répondre à l'élément d'évaluation. Les réponses doivent être collectées auprès des différents acteurs intervenant au sein du processus audité. (Exemple : RSMQ-PECM, RQ-GDR, Cadre de bloc, IBODE, IADE, MAR, Chirurgiens, Pharmacien hospitalier référent du bloc, Préparateur en pharmacie référent du bloc, Patient opéré ou personne de confiance).</t>
    </r>
  </si>
  <si>
    <r>
      <rPr>
        <u/>
        <sz val="12"/>
        <rFont val="Arial"/>
        <family val="2"/>
      </rPr>
      <t xml:space="preserve">Source </t>
    </r>
    <r>
      <rPr>
        <sz val="12"/>
        <rFont val="Arial"/>
        <family val="2"/>
      </rPr>
      <t>: cette colonne fait référence notamment aux numéros des critères du manuel de certification des établissements de santé. (Vous référez à ces numéros si vous souhaitez plus de détails.)</t>
    </r>
  </si>
  <si>
    <r>
      <rPr>
        <b/>
        <u/>
        <sz val="12"/>
        <rFont val="Arial"/>
        <family val="2"/>
      </rPr>
      <t>Pour toute information ou remarque sur l'outil,</t>
    </r>
    <r>
      <rPr>
        <sz val="12"/>
        <rFont val="Arial"/>
        <family val="2"/>
      </rPr>
      <t xml:space="preserve"> nous vous remercions de bien vouloir la transmettre aux adresses électroniques suivantes : </t>
    </r>
  </si>
  <si>
    <t>BOUGLE Céline (OMéDIT-Normandie) &lt;Celine.BOUGLE@ars.sante.fr&gt;
CHACOU Mélanie (OMéDIT-Bretagne) &lt;m.chacou@ch-cornouaille.fr&gt;</t>
  </si>
  <si>
    <t>Evaluation du circuit du médicament pour un patient opéré au Bloc opératoire</t>
  </si>
  <si>
    <r>
      <t xml:space="preserve">L'outil " </t>
    </r>
    <r>
      <rPr>
        <b/>
        <sz val="12"/>
        <rFont val="Arial"/>
        <family val="2"/>
      </rPr>
      <t xml:space="preserve">Evaluation du circuit du médicament pour un patient opéré au Bloc opératoire </t>
    </r>
    <r>
      <rPr>
        <sz val="12"/>
        <rFont val="Arial"/>
        <family val="2"/>
      </rPr>
      <t xml:space="preserve">" traite de la prise en charge médicamenteuse (PECM) d'un patient admis pour une chirurgie programmée au bloc opératoire (BO) - salles / plateaux techniques + Salle de Surveillance Post-Interventionnelle (SSPI). Il peut néanmoins être utilisé sur les secteurs d'endoscopie et d'obstétrique en adaptant certains éléments d'évaluation liés à l'organisation de l'établissement.
Il a pour </t>
    </r>
    <r>
      <rPr>
        <b/>
        <sz val="12"/>
        <rFont val="Arial"/>
        <family val="2"/>
      </rPr>
      <t>principaux objectifs</t>
    </r>
    <r>
      <rPr>
        <sz val="12"/>
        <rFont val="Arial"/>
        <family val="2"/>
      </rPr>
      <t xml:space="preserve"> de : 
- </t>
    </r>
    <r>
      <rPr>
        <b/>
        <sz val="12"/>
        <rFont val="Arial"/>
        <family val="2"/>
      </rPr>
      <t>susciter un dialogue interprofessionnel</t>
    </r>
    <r>
      <rPr>
        <sz val="12"/>
        <rFont val="Arial"/>
        <family val="2"/>
      </rPr>
      <t xml:space="preserve"> sur la qualité et la sécurité de ce processus au sein de l'établissement,
- </t>
    </r>
    <r>
      <rPr>
        <b/>
        <sz val="12"/>
        <rFont val="Arial"/>
        <family val="2"/>
      </rPr>
      <t>comparer les pratiques professionnelles</t>
    </r>
    <r>
      <rPr>
        <sz val="12"/>
        <rFont val="Arial"/>
        <family val="2"/>
      </rPr>
      <t xml:space="preserve"> des établissements entre eux à partir d'un référentiel interrégional identique, élaboré par des professionnels de terrain et tenant compte des éléments d'évaluation du manuel de certification HAS (version octobre 2021) ainsi que des préconisations des sociétés savantes SFAR/SFPC,
-</t>
    </r>
    <r>
      <rPr>
        <b/>
        <sz val="12"/>
        <rFont val="Arial"/>
        <family val="2"/>
      </rPr>
      <t xml:space="preserve"> identifier les points forts et les axes d'amélioration</t>
    </r>
    <r>
      <rPr>
        <sz val="12"/>
        <rFont val="Arial"/>
        <family val="2"/>
      </rPr>
      <t xml:space="preserve"> possibles en lien avec la qualité et la sécurité de ce processus au sein de la structure,
-</t>
    </r>
    <r>
      <rPr>
        <b/>
        <sz val="12"/>
        <rFont val="Arial"/>
        <family val="2"/>
      </rPr>
      <t xml:space="preserve"> élaborer un plan d'actions personnalisé</t>
    </r>
    <r>
      <rPr>
        <sz val="12"/>
        <rFont val="Arial"/>
        <family val="2"/>
      </rPr>
      <t xml:space="preserve">.
Il explore les thèmes suivants : 
</t>
    </r>
    <r>
      <rPr>
        <sz val="12"/>
        <rFont val="Wingdings"/>
        <charset val="2"/>
      </rPr>
      <t>s</t>
    </r>
    <r>
      <rPr>
        <sz val="12"/>
        <rFont val="Arial"/>
        <family val="2"/>
      </rPr>
      <t xml:space="preserve"> la </t>
    </r>
    <r>
      <rPr>
        <b/>
        <sz val="12"/>
        <rFont val="Arial"/>
        <family val="2"/>
      </rPr>
      <t>politique management de sécurisation du circuit du médicament (CM) pour un patient opéré au Bloc opératoire (BO) menée par l'établissement</t>
    </r>
    <r>
      <rPr>
        <sz val="12"/>
        <rFont val="Arial"/>
        <family val="2"/>
      </rPr>
      <t xml:space="preserve">,
</t>
    </r>
    <r>
      <rPr>
        <sz val="12"/>
        <rFont val="Wingdings"/>
        <charset val="2"/>
      </rPr>
      <t>s</t>
    </r>
    <r>
      <rPr>
        <sz val="12"/>
        <rFont val="Arial"/>
        <family val="2"/>
      </rPr>
      <t xml:space="preserve"> la </t>
    </r>
    <r>
      <rPr>
        <b/>
        <sz val="12"/>
        <rFont val="Arial"/>
        <family val="2"/>
      </rPr>
      <t>sécurisation du CM du patient opéré au BO</t>
    </r>
    <r>
      <rPr>
        <sz val="12"/>
        <rFont val="Arial"/>
        <family val="2"/>
      </rPr>
      <t xml:space="preserve">, déclinée selon les 8 axes de travail suivants : consultation pré-anesthésique ou pré-opératoire, visite pré-anesthésique, salle d'intervention, Salle de Surveillance Post-Interventionnelle (SSPI), stockage des médicaments au bloc et SSPI, informations ciblées du bilan de sortie ou de transfert, modalités de gestion du traitement personnel du patient
</t>
    </r>
    <r>
      <rPr>
        <sz val="12"/>
        <rFont val="Wingdings"/>
        <charset val="2"/>
      </rPr>
      <t>s</t>
    </r>
    <r>
      <rPr>
        <sz val="12"/>
        <rFont val="Arial"/>
        <family val="2"/>
      </rPr>
      <t xml:space="preserve"> l'</t>
    </r>
    <r>
      <rPr>
        <b/>
        <sz val="12"/>
        <rFont val="Arial"/>
        <family val="2"/>
      </rPr>
      <t>implication du patient</t>
    </r>
    <r>
      <rPr>
        <sz val="12"/>
        <rFont val="Arial"/>
        <family val="2"/>
      </rPr>
      <t xml:space="preserve"> </t>
    </r>
    <r>
      <rPr>
        <b/>
        <sz val="12"/>
        <rFont val="Arial"/>
        <family val="2"/>
      </rPr>
      <t>dans sa Prise En Charge Médicamenteuse (PECM)</t>
    </r>
    <r>
      <rPr>
        <sz val="12"/>
        <rFont val="Arial"/>
        <family val="2"/>
      </rPr>
      <t xml:space="preserve">.
L'outil est constitué de </t>
    </r>
    <r>
      <rPr>
        <b/>
        <sz val="12"/>
        <rFont val="Arial"/>
        <family val="2"/>
      </rPr>
      <t xml:space="preserve">161 critères d'évaluations </t>
    </r>
    <r>
      <rPr>
        <sz val="12"/>
        <rFont val="Arial"/>
        <family val="2"/>
      </rPr>
      <t xml:space="preserve">dont 48 considérés comme pré-requis ( = non évalués) et 113 répartis sur les 3 onglets suivants :
</t>
    </r>
    <r>
      <rPr>
        <sz val="12"/>
        <rFont val="Wingdings"/>
        <charset val="2"/>
      </rPr>
      <t>s</t>
    </r>
    <r>
      <rPr>
        <sz val="12"/>
        <rFont val="Arial"/>
        <family val="2"/>
      </rPr>
      <t xml:space="preserve"> Grille autoévaluation,
</t>
    </r>
    <r>
      <rPr>
        <sz val="12"/>
        <rFont val="Wingdings"/>
        <charset val="2"/>
      </rPr>
      <t>s</t>
    </r>
    <r>
      <rPr>
        <sz val="12"/>
        <rFont val="Arial"/>
        <family val="2"/>
      </rPr>
      <t xml:space="preserve"> Grille évaluation croisée, 
</t>
    </r>
    <r>
      <rPr>
        <sz val="12"/>
        <rFont val="Wingdings"/>
        <charset val="2"/>
      </rPr>
      <t>s</t>
    </r>
    <r>
      <rPr>
        <sz val="12"/>
        <rFont val="Arial"/>
        <family val="2"/>
      </rPr>
      <t xml:space="preserve"> Entretien patient.</t>
    </r>
  </si>
  <si>
    <t>Textes règlementaires</t>
  </si>
  <si>
    <t>Arrêté du 12 mars 2013 relatif aux substances, préparations, médicaments classés comme stupéfiants ou soumis à la réglementation des stupéfiants dans les établissements de santé, les groupements de coopération sanitaire, les groupements de coopération sociale et médico-sociale, les établissements médico-sociaux mentionnés à l'article R. 5126-1 du code de la santé publique et les installations de chirurgie esthétique satisfaisant aux conditions prévues à l'article L. 6322-1 de ce même code et disposant d'une pharmacie à usage intérieur</t>
  </si>
  <si>
    <t>Décret n° 2018-934 du 29 octobre 2018 relatif à la surveillance post-interventionnelle et à la visite pré-anesthésique</t>
  </si>
  <si>
    <t>Liens internet utiles</t>
  </si>
  <si>
    <t>ABREVIATIONS</t>
  </si>
  <si>
    <t>CM : Circuit du Médicament</t>
  </si>
  <si>
    <r>
      <t xml:space="preserve">CCLIN-sud ouest 
</t>
    </r>
    <r>
      <rPr>
        <sz val="12"/>
        <color theme="1"/>
        <rFont val="Wingdings"/>
        <charset val="2"/>
      </rPr>
      <t>s</t>
    </r>
    <r>
      <rPr>
        <sz val="12"/>
        <color theme="1"/>
        <rFont val="Arial"/>
        <family val="2"/>
      </rPr>
      <t>préparation et administration des médicaments dans les unités de soins - bonnes pratiques d'hygiène. Ed.2006. p.82 (https://www.cpias-nouvelle-aquitaine.fr/wp-content/uploads/2017/06/prep-medicaments.pdf)</t>
    </r>
  </si>
  <si>
    <t>CLINIQUE MUTUALISTE DE LA PORTE DE L'ORIENT - BIMONT Gaelle (Pharmacien)
HIA CLERMONT TONNERRE - BREST - EVRARD Bruno (Cadre de bloc opératoire)
CHU - RENNES - GICQUEL Vincent (Pharmacien)
CH P. LE DAMANY - LANNION - HELIAS-MERPAULT Cécile (Pharmacien)
HIA CLERMONT TONNERRE - BREST - JACQ Yvette (Cadre d'anesthésie)
HIA CLERMONT TONNERRE - BREST - JOUQUAND Fanny (Pharmacien)
CLINIQUE DU PAYS DE RANCE - DINAN - LANGEVIN Sandrine (Directrice des soins infirmiers et du plateau technique)
CLINIQUE DU PAYS DE RANCE - DINAN - LE BERRE Annick (RQGDR)
CLINIQUE DU TER - LOIZEAU Etienne (Pharmacien)
FRANCE ASSO SANTE - MARIE Vanessa (Coordinatrice Régionale représentants des usagers)
POLYCLINIQUE ST LAURENT - PATTIER Caroline (RQGDR)
HIA CLERMONT TONNERRE - BREST - RALEC Bruno (MAR)
CLINIQUE DU TER - SIMON Steven (Préparateur en pharmacie)
HIA CLERMONT TONNERRE - BREST - SOULE - GRIMONT (Pharmacien)
CLINIQUE DU PAYS DE RANCE - DINAN - TAIEB Dalenda (Pharmacien)
HIA CLERMONT TONNERRE - BREST - UGUEN Mickael (RQGDR)
CH YVES LE FOLL - ST BRIEUC - VAN ASSCHE Patrick (MAR)
Pharmacien Gérant Remplaçant - WILLOT Chantal
CH ST MALO - ZEMMOUCHE Sophie (Pharmacien)</t>
  </si>
  <si>
    <t>CLINIQUE DEAUVILLE - GUERARD Dominique (RQGDR) 
PCL DE LA BAIE - HAMELIN-MESNIL Chantal (RQGDR)
CHI CAUX VALLEE DE SEINE - LAHAEYE Denis (RQGDR)
CHIC ALENÇON-MAMERS - RODIER Simon (Pharmacien)
PCL DE LA BAIE - BOUHOURD Bruno (Directeur)
CH LISIEUX - BESNIER Paul (Interne en pharmacie)
CH BERNAY - COLNOT Marion (Pharmacien)
CLINIQUE DU CEDRE - JEGOU Frederic (MAR)
PCL DE LA BAIE - MICHELLE Agnes (Cadre de bloc opératoire)
CH FALAISE - PERDRIEL Agathe (Pharmacien)
CLINIQUE DES ORMEAUX - BIGARD Caroline (Pharmacien)
CLINIQUE DU CEDRE - ABRAHAM Frederic (Pharmacien)
Représentant SFAR - ARZALIER Ségolène (MAR)
CHU CAEN - GOYER Isabelle (Pharmacien)
CH BERNAY - LANTIER Wilfried (Cadre de bloc opératoire)
CHU ROUEN - LERAY-ROY Marion (Praticien assistant Stérilisation)
CH FLERS - KRUG Eric (Pharmacien)
CH FLERS - LEPELEY Valérie (IBODE)
CH FLERS - ANGER Eric (IADE Cadre de bloc opératoire)</t>
  </si>
  <si>
    <r>
      <t xml:space="preserve">ANAP
</t>
    </r>
    <r>
      <rPr>
        <sz val="12"/>
        <color theme="1"/>
        <rFont val="Wingdings"/>
        <charset val="2"/>
      </rPr>
      <t>s</t>
    </r>
    <r>
      <rPr>
        <sz val="12"/>
        <color theme="1"/>
        <rFont val="Arial"/>
        <family val="2"/>
      </rPr>
      <t>Bloc opératoire autodiagnostic  Je m'autoévalue - Date de parution : 07/01/2012 (https://ressources.anap.fr/bloc-operatoire/publication/1395)</t>
    </r>
  </si>
  <si>
    <r>
      <t xml:space="preserve">ANSM
</t>
    </r>
    <r>
      <rPr>
        <sz val="12"/>
        <color theme="1"/>
        <rFont val="Wingdings"/>
        <charset val="2"/>
      </rPr>
      <t>s</t>
    </r>
    <r>
      <rPr>
        <sz val="12"/>
        <color theme="1"/>
        <rFont val="Arial"/>
        <family val="2"/>
      </rPr>
      <t xml:space="preserve">Harmonisation de l’étiquetage des ampoules de solution injectables de médicaments - Point d'information 06/11/2009 (https://archiveansm.integra.fr/S-informer/Points-d-information-Points-d-information/Harmonisation-de-l-etiquetage-des-ampoules-de-solution-injectables-de-medicaments-Point-d-information)
</t>
    </r>
    <r>
      <rPr>
        <sz val="12"/>
        <color theme="1"/>
        <rFont val="Wingdings"/>
        <charset val="2"/>
      </rPr>
      <t>s</t>
    </r>
    <r>
      <rPr>
        <sz val="12"/>
        <color theme="1"/>
        <rFont val="Arial"/>
        <family val="2"/>
      </rPr>
      <t>Suxamethonium : Respecter strictement la chaîne du froid - Lettre aux professionnels de santé du 12/07/2012 (https://archiveansm.integra.fr/S-informer/Informations-de-securite-Lettres-aux-professionnels-de-sante/Suxamethonium-Respecter-strictement-la-chaine-du-froid-Lettre-aux-professionnels-de-sante)</t>
    </r>
  </si>
  <si>
    <r>
      <t xml:space="preserve">*Protocole de soin, prescription, traçabilité de l'administration des médicaments, résultats des examens biologiques et d'imagerie accessibles au bloc
*Dossier d'anesthésie informatisé 
*Existence d'une procédure dégradée en cas de d'impossibilité d'accéder au logiciel informatique de soins ou de prescription (panne informatique, panne...)
</t>
    </r>
    <r>
      <rPr>
        <i/>
        <sz val="11"/>
        <rFont val="Calibri"/>
        <family val="2"/>
        <scheme val="minor"/>
      </rPr>
      <t>Guide : remplir "NA" si pas d'utilisation de logiciel</t>
    </r>
  </si>
  <si>
    <t>Visualiser le rangement des zones de stockage</t>
  </si>
  <si>
    <r>
      <t xml:space="preserve">HAS 
</t>
    </r>
    <r>
      <rPr>
        <sz val="12"/>
        <color theme="1"/>
        <rFont val="Wingdings"/>
        <charset val="2"/>
      </rPr>
      <t>s</t>
    </r>
    <r>
      <rPr>
        <sz val="12"/>
        <color theme="1"/>
        <rFont val="Arial"/>
        <family val="2"/>
      </rPr>
      <t xml:space="preserve">Circuit du médicament en chirurgie programmée - Mis en ligne le 06 oct. 2008 (https://www.has-sante.fr/jcms/c_834650/fr/circuit-du-medicament-en-chirurgie-programmee)
</t>
    </r>
    <r>
      <rPr>
        <sz val="12"/>
        <color theme="1"/>
        <rFont val="Wingdings"/>
        <charset val="2"/>
      </rPr>
      <t>s</t>
    </r>
    <r>
      <rPr>
        <sz val="12"/>
        <color theme="1"/>
        <rFont val="Arial"/>
        <family val="2"/>
      </rPr>
      <t xml:space="preserve">La check-list « sécurité du patient au bloc opératoire » Version 2018 (https://www.has-sante.fr/upload/docs/application/pdf/2016-02/mode_demploi_et_version_2016_de_la_check-list_securite_du_patient_au_bloc_operatoire.pdf)
</t>
    </r>
    <r>
      <rPr>
        <sz val="12"/>
        <color theme="1"/>
        <rFont val="Wingdings"/>
        <charset val="2"/>
      </rPr>
      <t>s</t>
    </r>
    <r>
      <rPr>
        <sz val="12"/>
        <color theme="1"/>
        <rFont val="Arial"/>
        <family val="2"/>
      </rPr>
      <t xml:space="preserve">Évaluation de la check-list sécurité du patient au bloc opératoire Mis en ligne le 29 nov. 2018 (https://www.has-sante.fr/jcms/c_1120548/nouveau-pour-une-meilleure-utilisation-de-la-check-lsts-securite-du-patient-au-bloc-operatoire)
</t>
    </r>
    <r>
      <rPr>
        <sz val="12"/>
        <color theme="1"/>
        <rFont val="Wingdings"/>
        <charset val="2"/>
      </rPr>
      <t>s</t>
    </r>
    <r>
      <rPr>
        <sz val="12"/>
        <color theme="1"/>
        <rFont val="Arial"/>
        <family val="2"/>
      </rPr>
      <t xml:space="preserve">Les autres check-lists Mis en ligne le 10 févr. 2016 ( https://www.has-sante.fr/jcms/c_2620043/fr/les-autres-check-lists)
</t>
    </r>
    <r>
      <rPr>
        <sz val="12"/>
        <color theme="1"/>
        <rFont val="Wingdings"/>
        <charset val="2"/>
      </rPr>
      <t>s</t>
    </r>
    <r>
      <rPr>
        <sz val="12"/>
        <color theme="1"/>
        <rFont val="Arial"/>
        <family val="2"/>
      </rPr>
      <t xml:space="preserve">NO GO au bloc opératoire, comment renforcer les barrières de sécurité, novembre 2018 Mis en ligne le 29 nov. 2018 (https://www.has-sante.fr/jcms/c_2885681/fr/no-go-au-bloc-operatoire-comment-renforcer-les-barrieres-de-securite)
</t>
    </r>
    <r>
      <rPr>
        <sz val="12"/>
        <color theme="1"/>
        <rFont val="Wingdings"/>
        <charset val="2"/>
      </rPr>
      <t>s</t>
    </r>
    <r>
      <rPr>
        <sz val="12"/>
        <color theme="1"/>
        <rFont val="Arial"/>
        <family val="2"/>
      </rPr>
      <t>Manuel de certification des établissements de santé pour la qualité des soins (HAS, septembre 2021) (https://webzine.has-sante.fr/upload/docs/application/pdf/2020-11/manuel_certification_es_qualite_soins.pdf)</t>
    </r>
  </si>
  <si>
    <r>
      <t xml:space="preserve">SFAR
</t>
    </r>
    <r>
      <rPr>
        <sz val="12"/>
        <color theme="1"/>
        <rFont val="Wingdings"/>
        <charset val="2"/>
      </rPr>
      <t>s</t>
    </r>
    <r>
      <rPr>
        <sz val="12"/>
        <color theme="1"/>
        <rFont val="Arial"/>
        <family val="2"/>
      </rPr>
      <t xml:space="preserve">L'appareil d'anesthésie et sa vérification avant utilisation - Mis en ligne le : 23/11/2015 (https://sfar.org/lappareil-danesthesie-et-sa-verification-avant-utilisation/)
</t>
    </r>
    <r>
      <rPr>
        <sz val="12"/>
        <color theme="1"/>
        <rFont val="Wingdings"/>
        <charset val="2"/>
      </rPr>
      <t>s</t>
    </r>
    <r>
      <rPr>
        <sz val="12"/>
        <color theme="1"/>
        <rFont val="Arial"/>
        <family val="2"/>
      </rPr>
      <t xml:space="preserve">Préconisation 2016, Prévention des erreurs médicamenteuses en anesthésie réanimation guide SFPC SFAR (https://sfar.org/preconisations-2016-prevention-des-erreurs-medicamenteuses-en-a-r/)
</t>
    </r>
    <r>
      <rPr>
        <sz val="12"/>
        <color theme="1"/>
        <rFont val="Wingdings"/>
        <charset val="2"/>
      </rPr>
      <t>s</t>
    </r>
    <r>
      <rPr>
        <sz val="12"/>
        <color theme="1"/>
        <rFont val="Arial"/>
        <family val="2"/>
      </rPr>
      <t>Interruption de tâches lors des activités anesthésiques au bloc opératoire et en salle de surveillance post interventionnelle, 2020 (https://sfar.org/download/interruption-de-tache-lors-des-activites-anesthesiques-au-bloc-operatoire-et-en-salle-de-surveillance-post-interventionnelle/)</t>
    </r>
  </si>
  <si>
    <r>
      <t xml:space="preserve">Version n°1, février 2022
</t>
    </r>
    <r>
      <rPr>
        <i/>
        <sz val="12"/>
        <color rgb="FFC00000"/>
        <rFont val="Arial"/>
        <family val="2"/>
      </rPr>
      <t>Attention : Cette grille doit impérativement être enregistrée au format excel (xls ou xlsx).</t>
    </r>
  </si>
  <si>
    <t xml:space="preserve">Contributeurs autres régions </t>
  </si>
  <si>
    <t>COLLOMP Rémi - CHU de Nice - SFPC
LAPLAGNE Sophie - CHU de Nice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</si>
</sst>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64"/>
      <name val="Calibri"/>
      <family val="2"/>
    </font>
    <font>
      <sz val="11"/>
      <color indexed="65"/>
      <name val="Calibri"/>
      <family val="2"/>
    </font>
    <font>
      <sz val="11"/>
      <color indexed="2"/>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1"/>
      <color theme="10"/>
      <name val="Calibri"/>
      <family val="2"/>
      <scheme val="minor"/>
    </font>
    <font>
      <sz val="11"/>
      <color indexed="60"/>
      <name val="Calibri"/>
      <family val="2"/>
    </font>
    <font>
      <sz val="8"/>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b/>
      <sz val="11"/>
      <color indexed="64"/>
      <name val="Calibri"/>
      <family val="2"/>
    </font>
    <font>
      <b/>
      <sz val="11"/>
      <color indexed="65"/>
      <name val="Calibri"/>
      <family val="2"/>
    </font>
    <font>
      <b/>
      <sz val="24"/>
      <color theme="0"/>
      <name val="Calibri"/>
      <family val="2"/>
      <scheme val="minor"/>
    </font>
    <font>
      <b/>
      <sz val="22"/>
      <color theme="0"/>
      <name val="Calibri"/>
      <family val="2"/>
      <scheme val="minor"/>
    </font>
    <font>
      <b/>
      <sz val="18"/>
      <color theme="0"/>
      <name val="Calibri"/>
      <family val="2"/>
      <scheme val="minor"/>
    </font>
    <font>
      <b/>
      <sz val="20"/>
      <color theme="0"/>
      <name val="Calibri"/>
      <family val="2"/>
      <scheme val="minor"/>
    </font>
    <font>
      <sz val="14"/>
      <name val="Calibri"/>
      <family val="2"/>
      <scheme val="minor"/>
    </font>
    <font>
      <sz val="14"/>
      <color theme="1"/>
      <name val="Calibri"/>
      <family val="2"/>
      <scheme val="minor"/>
    </font>
    <font>
      <sz val="11"/>
      <color indexed="2"/>
      <name val="Calibri"/>
      <family val="2"/>
      <scheme val="minor"/>
    </font>
    <font>
      <b/>
      <sz val="14"/>
      <name val="Calibri"/>
      <family val="2"/>
      <scheme val="minor"/>
    </font>
    <font>
      <sz val="12"/>
      <color theme="1"/>
      <name val="Calibri"/>
      <family val="2"/>
      <scheme val="minor"/>
    </font>
    <font>
      <b/>
      <sz val="20"/>
      <color theme="0"/>
      <name val="Arial"/>
      <family val="2"/>
    </font>
    <font>
      <sz val="11"/>
      <color theme="0"/>
      <name val="Calibri"/>
      <family val="2"/>
      <scheme val="minor"/>
    </font>
    <font>
      <b/>
      <sz val="26"/>
      <color theme="0"/>
      <name val="Calibri"/>
      <family val="2"/>
      <scheme val="minor"/>
    </font>
    <font>
      <b/>
      <sz val="11"/>
      <color theme="0"/>
      <name val="Calibri"/>
      <family val="2"/>
      <scheme val="minor"/>
    </font>
    <font>
      <b/>
      <sz val="14"/>
      <color theme="0"/>
      <name val="Calibri"/>
      <family val="2"/>
      <scheme val="minor"/>
    </font>
    <font>
      <b/>
      <sz val="16"/>
      <color theme="0"/>
      <name val="Calibri"/>
      <family val="2"/>
      <scheme val="minor"/>
    </font>
    <font>
      <sz val="11"/>
      <name val="Calibri"/>
      <family val="2"/>
      <scheme val="minor"/>
    </font>
    <font>
      <sz val="12"/>
      <name val="Calibri"/>
      <family val="2"/>
      <scheme val="minor"/>
    </font>
    <font>
      <sz val="11"/>
      <color theme="1"/>
      <name val="Calibri"/>
      <family val="2"/>
      <scheme val="minor"/>
    </font>
    <font>
      <sz val="11"/>
      <color rgb="FF00B050"/>
      <name val="Calibri"/>
      <family val="2"/>
      <scheme val="minor"/>
    </font>
    <font>
      <sz val="20"/>
      <color theme="1"/>
      <name val="Calibri"/>
      <family val="2"/>
      <scheme val="minor"/>
    </font>
    <font>
      <b/>
      <sz val="20"/>
      <color theme="0"/>
      <name val="Calibri"/>
      <family val="2"/>
      <scheme val="minor"/>
    </font>
    <font>
      <sz val="12"/>
      <color indexed="64"/>
      <name val="Calibri"/>
      <family val="2"/>
      <scheme val="minor"/>
    </font>
    <font>
      <b/>
      <sz val="20"/>
      <color indexed="2"/>
      <name val="Calibri"/>
      <family val="2"/>
      <scheme val="minor"/>
    </font>
    <font>
      <sz val="12"/>
      <color rgb="FF00B050"/>
      <name val="Calibri"/>
      <family val="2"/>
      <scheme val="minor"/>
    </font>
    <font>
      <b/>
      <sz val="14"/>
      <color rgb="FF002060"/>
      <name val="Calibri"/>
      <family val="2"/>
      <scheme val="minor"/>
    </font>
    <font>
      <b/>
      <sz val="28"/>
      <color theme="0"/>
      <name val="Calibri"/>
      <family val="2"/>
      <scheme val="minor"/>
    </font>
    <font>
      <sz val="14"/>
      <color indexed="2"/>
      <name val="Calibri"/>
      <family val="2"/>
      <scheme val="minor"/>
    </font>
    <font>
      <b/>
      <sz val="10"/>
      <color theme="0"/>
      <name val="Calibri"/>
      <family val="2"/>
      <scheme val="minor"/>
    </font>
    <font>
      <b/>
      <sz val="14"/>
      <color rgb="FF139122"/>
      <name val="Calibri"/>
      <family val="2"/>
      <scheme val="minor"/>
    </font>
    <font>
      <b/>
      <sz val="14"/>
      <color rgb="FF7030A0"/>
      <name val="Calibri"/>
      <family val="2"/>
      <scheme val="minor"/>
    </font>
    <font>
      <sz val="11"/>
      <color rgb="FFC00000"/>
      <name val="Calibri"/>
      <family val="2"/>
      <scheme val="minor"/>
    </font>
    <font>
      <sz val="12"/>
      <color rgb="FF0070C0"/>
      <name val="Calibri"/>
      <family val="2"/>
      <scheme val="minor"/>
    </font>
    <font>
      <sz val="16"/>
      <color theme="1"/>
      <name val="Calibri"/>
      <family val="2"/>
      <scheme val="minor"/>
    </font>
    <font>
      <b/>
      <sz val="22"/>
      <name val="Calibri"/>
      <family val="2"/>
      <scheme val="minor"/>
    </font>
    <font>
      <b/>
      <sz val="22"/>
      <color theme="1"/>
      <name val="Calibri"/>
      <family val="2"/>
      <scheme val="minor"/>
    </font>
    <font>
      <b/>
      <sz val="36"/>
      <color theme="0"/>
      <name val="Calibri"/>
      <family val="2"/>
      <scheme val="minor"/>
    </font>
    <font>
      <b/>
      <sz val="12"/>
      <color theme="0"/>
      <name val="Calibri"/>
      <family val="2"/>
      <scheme val="minor"/>
    </font>
    <font>
      <b/>
      <sz val="12"/>
      <color theme="1"/>
      <name val="Calibri"/>
      <family val="2"/>
      <scheme val="minor"/>
    </font>
    <font>
      <strike/>
      <sz val="11"/>
      <name val="Calibri"/>
      <family val="2"/>
      <scheme val="minor"/>
    </font>
    <font>
      <b/>
      <sz val="12"/>
      <name val="Calibri"/>
      <family val="2"/>
      <scheme val="minor"/>
    </font>
    <font>
      <b/>
      <sz val="11"/>
      <name val="Calibri"/>
      <family val="2"/>
      <scheme val="minor"/>
    </font>
    <font>
      <i/>
      <sz val="11"/>
      <name val="Calibri"/>
      <family val="2"/>
      <scheme val="minor"/>
    </font>
    <font>
      <b/>
      <sz val="12"/>
      <color indexed="64"/>
      <name val="Calibri"/>
      <family val="2"/>
      <scheme val="minor"/>
    </font>
    <font>
      <i/>
      <sz val="11"/>
      <color theme="1"/>
      <name val="Calibri"/>
      <family val="2"/>
      <scheme val="minor"/>
    </font>
    <font>
      <i/>
      <sz val="20"/>
      <color theme="0"/>
      <name val="Calibri"/>
      <family val="2"/>
    </font>
    <font>
      <sz val="11"/>
      <name val="Calibri"/>
      <family val="2"/>
      <scheme val="minor"/>
    </font>
    <font>
      <sz val="12"/>
      <name val="Calibri"/>
      <family val="2"/>
      <scheme val="minor"/>
    </font>
    <font>
      <b/>
      <sz val="20"/>
      <color theme="0"/>
      <name val="Calibri"/>
      <family val="2"/>
      <scheme val="minor"/>
    </font>
    <font>
      <b/>
      <sz val="16"/>
      <color theme="0"/>
      <name val="Calibri"/>
      <family val="2"/>
      <scheme val="minor"/>
    </font>
    <font>
      <sz val="12"/>
      <color theme="1"/>
      <name val="Calibri"/>
      <family val="2"/>
      <scheme val="minor"/>
    </font>
    <font>
      <b/>
      <sz val="10"/>
      <color theme="0"/>
      <name val="Calibri"/>
      <family val="2"/>
      <scheme val="minor"/>
    </font>
    <font>
      <sz val="12"/>
      <color rgb="FF0070C0"/>
      <name val="Calibri"/>
      <family val="2"/>
      <scheme val="minor"/>
    </font>
    <font>
      <sz val="11"/>
      <color rgb="FFFF0000"/>
      <name val="Calibri"/>
      <family val="2"/>
      <scheme val="minor"/>
    </font>
    <font>
      <sz val="12"/>
      <color indexed="64"/>
      <name val="Calibri"/>
      <family val="2"/>
      <scheme val="minor"/>
    </font>
    <font>
      <u/>
      <sz val="12"/>
      <name val="Calibri"/>
      <family val="2"/>
      <scheme val="minor"/>
    </font>
    <font>
      <sz val="11"/>
      <color theme="0"/>
      <name val="Calibri"/>
      <family val="2"/>
      <scheme val="minor"/>
    </font>
    <font>
      <sz val="14"/>
      <color rgb="FFFF0000"/>
      <name val="Calibri"/>
      <family val="2"/>
      <scheme val="minor"/>
    </font>
    <font>
      <b/>
      <sz val="26"/>
      <color theme="0"/>
      <name val="Calibri"/>
      <family val="2"/>
      <scheme val="minor"/>
    </font>
    <font>
      <b/>
      <sz val="26"/>
      <color rgb="FF00B050"/>
      <name val="Calibri"/>
      <family val="2"/>
      <scheme val="minor"/>
    </font>
    <font>
      <sz val="16"/>
      <color theme="1"/>
      <name val="Calibri"/>
      <family val="2"/>
      <scheme val="minor"/>
    </font>
    <font>
      <b/>
      <sz val="11"/>
      <color theme="0"/>
      <name val="Calibri"/>
      <family val="2"/>
      <scheme val="minor"/>
    </font>
    <font>
      <b/>
      <sz val="22"/>
      <color rgb="FF002060"/>
      <name val="Calibri"/>
      <family val="2"/>
      <scheme val="minor"/>
    </font>
    <font>
      <b/>
      <sz val="18"/>
      <color theme="0"/>
      <name val="Calibri"/>
      <family val="2"/>
      <scheme val="minor"/>
    </font>
    <font>
      <i/>
      <sz val="14"/>
      <color rgb="FF002060"/>
      <name val="Calibri"/>
      <family val="2"/>
      <scheme val="minor"/>
    </font>
    <font>
      <i/>
      <sz val="14"/>
      <color theme="1"/>
      <name val="Calibri"/>
      <family val="2"/>
      <scheme val="minor"/>
    </font>
    <font>
      <sz val="11"/>
      <color indexed="64"/>
      <name val="Calibri"/>
      <family val="2"/>
    </font>
    <font>
      <sz val="11"/>
      <color indexed="65"/>
      <name val="Calibri"/>
      <family val="2"/>
    </font>
    <font>
      <sz val="11"/>
      <color indexed="2"/>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u/>
      <sz val="11"/>
      <color theme="10"/>
      <name val="Calibri"/>
      <family val="2"/>
      <scheme val="minor"/>
    </font>
    <font>
      <sz val="11"/>
      <color indexed="60"/>
      <name val="Calibri"/>
      <family val="2"/>
    </font>
    <font>
      <sz val="8"/>
      <name val="Arial"/>
      <family val="2"/>
    </font>
    <font>
      <sz val="11"/>
      <color indexed="17"/>
      <name val="Calibri"/>
      <family val="2"/>
    </font>
    <font>
      <b/>
      <sz val="11"/>
      <color indexed="63"/>
      <name val="Calibri"/>
      <family val="2"/>
    </font>
    <font>
      <i/>
      <sz val="11"/>
      <color indexed="23"/>
      <name val="Calibri"/>
      <family val="2"/>
    </font>
    <font>
      <b/>
      <sz val="18"/>
      <color indexed="56"/>
      <name val="Cambria"/>
      <family val="1"/>
    </font>
    <font>
      <b/>
      <sz val="15"/>
      <color indexed="56"/>
      <name val="Calibri"/>
      <family val="2"/>
    </font>
    <font>
      <b/>
      <sz val="13"/>
      <color indexed="56"/>
      <name val="Calibri"/>
      <family val="2"/>
    </font>
    <font>
      <b/>
      <sz val="11"/>
      <color indexed="56"/>
      <name val="Calibri"/>
      <family val="2"/>
    </font>
    <font>
      <b/>
      <sz val="11"/>
      <color indexed="64"/>
      <name val="Calibri"/>
      <family val="2"/>
    </font>
    <font>
      <b/>
      <sz val="11"/>
      <color indexed="65"/>
      <name val="Calibri"/>
      <family val="2"/>
    </font>
    <font>
      <strike/>
      <sz val="11"/>
      <color rgb="FFFF0000"/>
      <name val="Calibri"/>
      <family val="2"/>
      <scheme val="minor"/>
    </font>
    <font>
      <sz val="14"/>
      <color theme="3"/>
      <name val="Calibri"/>
      <family val="2"/>
      <scheme val="minor"/>
    </font>
    <font>
      <b/>
      <sz val="24"/>
      <color theme="0"/>
      <name val="Calibri"/>
      <family val="2"/>
      <scheme val="minor"/>
    </font>
    <font>
      <sz val="11"/>
      <color theme="1"/>
      <name val="Calibri"/>
      <family val="2"/>
    </font>
    <font>
      <sz val="14"/>
      <color rgb="FF002060"/>
      <name val="Calibri"/>
      <family val="2"/>
    </font>
    <font>
      <sz val="11"/>
      <color rgb="FF002060"/>
      <name val="Calibri"/>
      <family val="2"/>
    </font>
    <font>
      <b/>
      <sz val="12"/>
      <color theme="0"/>
      <name val="Calibri"/>
      <family val="2"/>
      <scheme val="minor"/>
    </font>
    <font>
      <b/>
      <sz val="9"/>
      <color theme="0"/>
      <name val="Calibri"/>
      <family val="2"/>
      <scheme val="minor"/>
    </font>
    <font>
      <sz val="9"/>
      <color theme="1"/>
      <name val="Calibri"/>
      <family val="2"/>
      <scheme val="minor"/>
    </font>
    <font>
      <sz val="14"/>
      <color theme="0"/>
      <name val="Calibri"/>
      <family val="2"/>
      <scheme val="minor"/>
    </font>
    <font>
      <b/>
      <sz val="28"/>
      <color rgb="FFFF0000"/>
      <name val="Calibri"/>
      <family val="2"/>
      <scheme val="minor"/>
    </font>
    <font>
      <sz val="16"/>
      <color rgb="FFFF0000"/>
      <name val="Calibri"/>
      <family val="2"/>
      <scheme val="minor"/>
    </font>
    <font>
      <b/>
      <sz val="11"/>
      <color theme="1"/>
      <name val="Calibri"/>
      <family val="2"/>
      <scheme val="minor"/>
    </font>
    <font>
      <b/>
      <u/>
      <sz val="12"/>
      <name val="Calibri"/>
      <family val="2"/>
      <scheme val="minor"/>
    </font>
    <font>
      <strike/>
      <sz val="11"/>
      <color theme="0"/>
      <name val="Calibri"/>
      <family val="2"/>
      <scheme val="minor"/>
    </font>
    <font>
      <i/>
      <sz val="12"/>
      <name val="Calibri"/>
      <family val="2"/>
      <scheme val="minor"/>
    </font>
    <font>
      <b/>
      <sz val="14"/>
      <color theme="3"/>
      <name val="Calibri"/>
      <family val="2"/>
      <scheme val="minor"/>
    </font>
    <font>
      <sz val="11"/>
      <color theme="0" tint="-0.34998626667073579"/>
      <name val="Calibri"/>
      <family val="2"/>
      <scheme val="minor"/>
    </font>
    <font>
      <b/>
      <sz val="11"/>
      <color theme="0" tint="-0.34998626667073579"/>
      <name val="Calibri"/>
      <family val="2"/>
      <scheme val="minor"/>
    </font>
    <font>
      <b/>
      <sz val="20"/>
      <color theme="0" tint="-0.34998626667073579"/>
      <name val="Calibri"/>
      <family val="2"/>
      <scheme val="minor"/>
    </font>
    <font>
      <sz val="10"/>
      <color theme="0" tint="-0.34998626667073579"/>
      <name val="Calibri"/>
      <family val="2"/>
      <scheme val="minor"/>
    </font>
    <font>
      <b/>
      <sz val="26"/>
      <color theme="0" tint="-0.34998626667073579"/>
      <name val="Calibri"/>
      <family val="2"/>
      <scheme val="minor"/>
    </font>
    <font>
      <sz val="20"/>
      <color theme="0" tint="-0.34998626667073579"/>
      <name val="Calibri"/>
      <family val="2"/>
      <scheme val="minor"/>
    </font>
    <font>
      <b/>
      <sz val="18"/>
      <color theme="0"/>
      <name val="Arial"/>
      <family val="2"/>
    </font>
    <font>
      <sz val="12"/>
      <color theme="1"/>
      <name val="Arial"/>
      <family val="2"/>
    </font>
    <font>
      <sz val="12"/>
      <name val="Arial"/>
      <family val="2"/>
    </font>
    <font>
      <b/>
      <sz val="12"/>
      <name val="Arial"/>
      <family val="2"/>
    </font>
    <font>
      <u/>
      <sz val="12"/>
      <color theme="1"/>
      <name val="Arial"/>
      <family val="2"/>
    </font>
    <font>
      <i/>
      <sz val="12"/>
      <color theme="1"/>
      <name val="Arial"/>
      <family val="2"/>
    </font>
    <font>
      <u/>
      <sz val="12"/>
      <color theme="10"/>
      <name val="Arial"/>
      <family val="2"/>
    </font>
    <font>
      <sz val="26"/>
      <color theme="1"/>
      <name val="Calibri"/>
      <family val="2"/>
      <scheme val="minor"/>
    </font>
    <font>
      <sz val="26"/>
      <color theme="0"/>
      <name val="Calibri"/>
      <family val="2"/>
      <scheme val="minor"/>
    </font>
    <font>
      <sz val="12"/>
      <color theme="0"/>
      <name val="Arial"/>
      <family val="2"/>
    </font>
    <font>
      <u/>
      <sz val="12"/>
      <name val="Arial"/>
      <family val="2"/>
    </font>
    <font>
      <sz val="12"/>
      <color theme="1"/>
      <name val="Wingdings"/>
      <charset val="2"/>
    </font>
    <font>
      <sz val="12"/>
      <name val="Wingdings"/>
      <charset val="2"/>
    </font>
    <font>
      <sz val="9.6"/>
      <color theme="1"/>
      <name val="Arial"/>
      <family val="2"/>
    </font>
    <font>
      <i/>
      <sz val="11"/>
      <name val="Arial"/>
      <family val="2"/>
    </font>
    <font>
      <b/>
      <u/>
      <sz val="12"/>
      <color theme="1"/>
      <name val="Arial"/>
      <family val="2"/>
    </font>
    <font>
      <b/>
      <u/>
      <sz val="12"/>
      <name val="Arial"/>
      <family val="2"/>
    </font>
    <font>
      <b/>
      <u/>
      <sz val="12"/>
      <color theme="0"/>
      <name val="Arial"/>
      <family val="2"/>
    </font>
    <font>
      <b/>
      <sz val="12"/>
      <color theme="1"/>
      <name val="Arial"/>
      <family val="2"/>
    </font>
    <font>
      <sz val="12"/>
      <color rgb="FFC00000"/>
      <name val="Arial"/>
      <family val="2"/>
    </font>
    <font>
      <i/>
      <sz val="12"/>
      <color rgb="FFC00000"/>
      <name val="Arial"/>
      <family val="2"/>
    </font>
  </fonts>
  <fills count="49">
    <fill>
      <patternFill patternType="none"/>
    </fill>
    <fill>
      <patternFill patternType="gray125"/>
    </fill>
    <fill>
      <patternFill patternType="solid">
        <fgColor indexed="31"/>
        <bgColor indexed="31"/>
      </patternFill>
    </fill>
    <fill>
      <patternFill patternType="solid">
        <fgColor indexed="45"/>
        <bgColor indexed="45"/>
      </patternFill>
    </fill>
    <fill>
      <patternFill patternType="solid">
        <fgColor indexed="42"/>
        <bgColor indexed="42"/>
      </patternFill>
    </fill>
    <fill>
      <patternFill patternType="solid">
        <fgColor indexed="46"/>
        <bgColor indexed="46"/>
      </patternFill>
    </fill>
    <fill>
      <patternFill patternType="solid">
        <fgColor indexed="27"/>
        <bgColor indexed="27"/>
      </patternFill>
    </fill>
    <fill>
      <patternFill patternType="solid">
        <fgColor indexed="47"/>
        <bgColor indexed="47"/>
      </patternFill>
    </fill>
    <fill>
      <patternFill patternType="solid">
        <fgColor indexed="44"/>
        <bgColor indexed="44"/>
      </patternFill>
    </fill>
    <fill>
      <patternFill patternType="solid">
        <fgColor indexed="29"/>
        <bgColor indexed="29"/>
      </patternFill>
    </fill>
    <fill>
      <patternFill patternType="solid">
        <fgColor indexed="3"/>
        <bgColor indexed="3"/>
      </patternFill>
    </fill>
    <fill>
      <patternFill patternType="solid">
        <fgColor indexed="51"/>
        <bgColor indexed="51"/>
      </patternFill>
    </fill>
    <fill>
      <patternFill patternType="solid">
        <fgColor indexed="30"/>
        <bgColor indexed="30"/>
      </patternFill>
    </fill>
    <fill>
      <patternFill patternType="solid">
        <fgColor indexed="20"/>
        <bgColor indexed="20"/>
      </patternFill>
    </fill>
    <fill>
      <patternFill patternType="solid">
        <fgColor indexed="49"/>
        <bgColor indexed="49"/>
      </patternFill>
    </fill>
    <fill>
      <patternFill patternType="solid">
        <fgColor indexed="52"/>
        <bgColor indexed="52"/>
      </patternFill>
    </fill>
    <fill>
      <patternFill patternType="solid">
        <fgColor indexed="62"/>
        <bgColor indexed="62"/>
      </patternFill>
    </fill>
    <fill>
      <patternFill patternType="solid">
        <fgColor indexed="2"/>
        <bgColor indexed="2"/>
      </patternFill>
    </fill>
    <fill>
      <patternFill patternType="solid">
        <fgColor indexed="57"/>
        <bgColor indexed="57"/>
      </patternFill>
    </fill>
    <fill>
      <patternFill patternType="solid">
        <fgColor indexed="53"/>
        <bgColor indexed="53"/>
      </patternFill>
    </fill>
    <fill>
      <patternFill patternType="solid">
        <fgColor indexed="22"/>
        <bgColor indexed="22"/>
      </patternFill>
    </fill>
    <fill>
      <patternFill patternType="solid">
        <fgColor indexed="26"/>
        <bgColor indexed="26"/>
      </patternFill>
    </fill>
    <fill>
      <patternFill patternType="solid">
        <fgColor indexed="43"/>
        <bgColor indexed="43"/>
      </patternFill>
    </fill>
    <fill>
      <patternFill patternType="solid">
        <fgColor indexed="55"/>
        <bgColor indexed="55"/>
      </patternFill>
    </fill>
    <fill>
      <patternFill patternType="solid">
        <fgColor theme="0"/>
        <bgColor indexed="64"/>
      </patternFill>
    </fill>
    <fill>
      <patternFill patternType="solid">
        <fgColor rgb="FF92D050"/>
        <bgColor indexed="64"/>
      </patternFill>
    </fill>
    <fill>
      <patternFill patternType="solid">
        <fgColor theme="5"/>
        <bgColor indexed="64"/>
      </patternFill>
    </fill>
    <fill>
      <patternFill patternType="solid">
        <fgColor theme="9"/>
        <bgColor indexed="64"/>
      </patternFill>
    </fill>
    <fill>
      <patternFill patternType="solid">
        <fgColor rgb="FF008ACF"/>
        <bgColor indexed="64"/>
      </patternFill>
    </fill>
    <fill>
      <patternFill patternType="solid">
        <fgColor theme="2"/>
        <bgColor indexed="64"/>
      </patternFill>
    </fill>
    <fill>
      <patternFill patternType="solid">
        <fgColor theme="7"/>
        <bgColor indexed="64"/>
      </patternFill>
    </fill>
    <fill>
      <patternFill patternType="solid">
        <fgColor rgb="FF00B050"/>
        <bgColor indexed="64"/>
      </patternFill>
    </fill>
    <fill>
      <patternFill patternType="solid">
        <fgColor theme="0"/>
        <bgColor theme="0"/>
      </patternFill>
    </fill>
    <fill>
      <patternFill patternType="solid">
        <fgColor rgb="FF139122"/>
        <bgColor indexed="64"/>
      </patternFill>
    </fill>
    <fill>
      <patternFill patternType="solid">
        <fgColor rgb="FF7030A0"/>
        <bgColor indexed="64"/>
      </patternFill>
    </fill>
    <fill>
      <patternFill patternType="solid">
        <fgColor theme="0"/>
        <bgColor rgb="FFFF00D9"/>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002060"/>
        <bgColor indexed="64"/>
      </patternFill>
    </fill>
    <fill>
      <patternFill patternType="solid">
        <fgColor rgb="FF0070C0"/>
        <bgColor indexed="64"/>
      </patternFill>
    </fill>
    <fill>
      <patternFill patternType="solid">
        <fgColor rgb="FFF1A1D6"/>
        <bgColor indexed="64"/>
      </patternFill>
    </fill>
    <fill>
      <patternFill patternType="lightUp"/>
    </fill>
    <fill>
      <patternFill patternType="solid">
        <fgColor rgb="FF2C4390"/>
        <bgColor indexed="64"/>
      </patternFill>
    </fill>
  </fills>
  <borders count="44">
    <border>
      <left/>
      <right/>
      <top/>
      <bottom/>
      <diagonal/>
    </border>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theme="0" tint="-0.499984740745262"/>
      </top>
      <bottom style="thin">
        <color theme="0" tint="-0.499984740745262"/>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medium">
        <color rgb="FF7030A0"/>
      </left>
      <right style="medium">
        <color rgb="FF7030A0"/>
      </right>
      <top style="medium">
        <color rgb="FF7030A0"/>
      </top>
      <bottom style="medium">
        <color rgb="FF7030A0"/>
      </bottom>
      <diagonal/>
    </border>
    <border>
      <left style="medium">
        <color rgb="FF00B050"/>
      </left>
      <right style="medium">
        <color rgb="FF00B050"/>
      </right>
      <top style="medium">
        <color rgb="FF00B050"/>
      </top>
      <bottom style="medium">
        <color rgb="FF00B050"/>
      </bottom>
      <diagonal/>
    </border>
    <border>
      <left style="thin">
        <color theme="1"/>
      </left>
      <right style="thin">
        <color theme="1"/>
      </right>
      <top/>
      <bottom style="thin">
        <color theme="1"/>
      </bottom>
      <diagonal/>
    </border>
    <border>
      <left style="thin">
        <color indexed="64"/>
      </left>
      <right/>
      <top/>
      <bottom/>
      <diagonal/>
    </border>
    <border>
      <left/>
      <right style="thin">
        <color theme="1"/>
      </right>
      <top/>
      <bottom/>
      <diagonal/>
    </border>
    <border>
      <left/>
      <right style="thin">
        <color indexed="64"/>
      </right>
      <top/>
      <bottom/>
      <diagonal/>
    </border>
    <border>
      <left style="thin">
        <color theme="1"/>
      </left>
      <right style="thin">
        <color theme="1"/>
      </right>
      <top style="thin">
        <color theme="1"/>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theme="1"/>
      </top>
      <bottom style="thin">
        <color theme="1"/>
      </bottom>
      <diagonal/>
    </border>
    <border>
      <left style="thin">
        <color indexed="64"/>
      </left>
      <right style="thin">
        <color indexed="64"/>
      </right>
      <top style="thin">
        <color theme="1"/>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bottom style="thin">
        <color indexed="64"/>
      </bottom>
      <diagonal/>
    </border>
    <border>
      <left/>
      <right style="medium">
        <color rgb="FF00B050"/>
      </right>
      <top/>
      <bottom/>
      <diagonal/>
    </border>
    <border>
      <left style="thin">
        <color indexed="64"/>
      </left>
      <right/>
      <top/>
      <bottom style="thin">
        <color indexed="64"/>
      </bottom>
      <diagonal/>
    </border>
    <border>
      <left style="thin">
        <color indexed="64"/>
      </left>
      <right style="thin">
        <color indexed="64"/>
      </right>
      <top/>
      <bottom style="thin">
        <color theme="1"/>
      </bottom>
      <diagonal/>
    </border>
    <border>
      <left style="thin">
        <color indexed="64"/>
      </left>
      <right style="thin">
        <color indexed="64"/>
      </right>
      <top style="thin">
        <color theme="1"/>
      </top>
      <bottom/>
      <diagonal/>
    </border>
  </borders>
  <cellStyleXfs count="131">
    <xf numFmtId="0" fontId="0" fillId="0" borderId="1"/>
    <xf numFmtId="0" fontId="20" fillId="2" borderId="1" applyNumberFormat="0" applyBorder="0"/>
    <xf numFmtId="0" fontId="20" fillId="3" borderId="1" applyNumberFormat="0" applyBorder="0"/>
    <xf numFmtId="0" fontId="20" fillId="4" borderId="1" applyNumberFormat="0" applyBorder="0"/>
    <xf numFmtId="0" fontId="20" fillId="5" borderId="1" applyNumberFormat="0" applyBorder="0"/>
    <xf numFmtId="0" fontId="20" fillId="6" borderId="1" applyNumberFormat="0" applyBorder="0"/>
    <xf numFmtId="0" fontId="20" fillId="7" borderId="1" applyNumberFormat="0" applyBorder="0"/>
    <xf numFmtId="0" fontId="20" fillId="8" borderId="1" applyNumberFormat="0" applyBorder="0"/>
    <xf numFmtId="0" fontId="20" fillId="9" borderId="1" applyNumberFormat="0" applyBorder="0"/>
    <xf numFmtId="0" fontId="20" fillId="10" borderId="1" applyNumberFormat="0" applyBorder="0"/>
    <xf numFmtId="0" fontId="20" fillId="5" borderId="1" applyNumberFormat="0" applyBorder="0"/>
    <xf numFmtId="0" fontId="20" fillId="8" borderId="1" applyNumberFormat="0" applyBorder="0"/>
    <xf numFmtId="0" fontId="20" fillId="11" borderId="1" applyNumberFormat="0" applyBorder="0"/>
    <xf numFmtId="0" fontId="21" fillId="12" borderId="1" applyNumberFormat="0" applyBorder="0"/>
    <xf numFmtId="0" fontId="21" fillId="9" borderId="1" applyNumberFormat="0" applyBorder="0"/>
    <xf numFmtId="0" fontId="21" fillId="10" borderId="1" applyNumberFormat="0" applyBorder="0"/>
    <xf numFmtId="0" fontId="21" fillId="13" borderId="1" applyNumberFormat="0" applyBorder="0"/>
    <xf numFmtId="0" fontId="21" fillId="14" borderId="1" applyNumberFormat="0" applyBorder="0"/>
    <xf numFmtId="0" fontId="21" fillId="15" borderId="1" applyNumberFormat="0" applyBorder="0"/>
    <xf numFmtId="0" fontId="21" fillId="16" borderId="1" applyNumberFormat="0" applyBorder="0"/>
    <xf numFmtId="0" fontId="21" fillId="17" borderId="1" applyNumberFormat="0" applyBorder="0"/>
    <xf numFmtId="0" fontId="21" fillId="18" borderId="1" applyNumberFormat="0" applyBorder="0"/>
    <xf numFmtId="0" fontId="21" fillId="13" borderId="1" applyNumberFormat="0" applyBorder="0"/>
    <xf numFmtId="0" fontId="21" fillId="14" borderId="1" applyNumberFormat="0" applyBorder="0"/>
    <xf numFmtId="0" fontId="21" fillId="19" borderId="1" applyNumberFormat="0" applyBorder="0"/>
    <xf numFmtId="0" fontId="22" fillId="0" borderId="1" applyNumberFormat="0" applyFill="0" applyBorder="0"/>
    <xf numFmtId="0" fontId="23" fillId="20" borderId="2" applyNumberFormat="0"/>
    <xf numFmtId="0" fontId="23" fillId="20" borderId="2" applyNumberFormat="0"/>
    <xf numFmtId="0" fontId="23" fillId="20" borderId="2" applyNumberFormat="0"/>
    <xf numFmtId="0" fontId="23" fillId="20" borderId="2" applyNumberFormat="0"/>
    <xf numFmtId="0" fontId="24" fillId="0" borderId="3" applyNumberFormat="0" applyFill="0"/>
    <xf numFmtId="0" fontId="20" fillId="21" borderId="4" applyNumberFormat="0" applyFont="0"/>
    <xf numFmtId="0" fontId="20" fillId="21" borderId="4" applyNumberFormat="0" applyFont="0"/>
    <xf numFmtId="0" fontId="20" fillId="21" borderId="4" applyNumberFormat="0" applyFont="0"/>
    <xf numFmtId="0" fontId="20" fillId="21" borderId="4" applyNumberFormat="0" applyFont="0"/>
    <xf numFmtId="0" fontId="25" fillId="7" borderId="2" applyNumberFormat="0"/>
    <xf numFmtId="0" fontId="25" fillId="7" borderId="2" applyNumberFormat="0"/>
    <xf numFmtId="0" fontId="25" fillId="7" borderId="2" applyNumberFormat="0"/>
    <xf numFmtId="0" fontId="25" fillId="7" borderId="2" applyNumberFormat="0"/>
    <xf numFmtId="0" fontId="26" fillId="3" borderId="1" applyNumberFormat="0" applyBorder="0"/>
    <xf numFmtId="0" fontId="27" fillId="0" borderId="1" applyNumberFormat="0" applyFill="0" applyBorder="0"/>
    <xf numFmtId="0" fontId="28" fillId="22" borderId="1" applyNumberFormat="0" applyBorder="0"/>
    <xf numFmtId="0" fontId="29" fillId="0" borderId="1"/>
    <xf numFmtId="0" fontId="29" fillId="0" borderId="1"/>
    <xf numFmtId="0" fontId="20" fillId="0" borderId="1"/>
    <xf numFmtId="0" fontId="56" fillId="0" borderId="1"/>
    <xf numFmtId="0" fontId="56" fillId="0" borderId="1"/>
    <xf numFmtId="9" fontId="56" fillId="0" borderId="1" applyFont="0" applyFill="0" applyBorder="0"/>
    <xf numFmtId="9" fontId="56" fillId="0" borderId="1" applyFont="0" applyFill="0" applyBorder="0"/>
    <xf numFmtId="9" fontId="56" fillId="0" borderId="1" applyFont="0" applyFill="0" applyBorder="0"/>
    <xf numFmtId="0" fontId="30" fillId="4" borderId="1" applyNumberFormat="0" applyBorder="0"/>
    <xf numFmtId="0" fontId="31" fillId="20" borderId="5" applyNumberFormat="0"/>
    <xf numFmtId="0" fontId="31" fillId="20" borderId="5" applyNumberFormat="0"/>
    <xf numFmtId="0" fontId="31" fillId="20" borderId="5" applyNumberFormat="0"/>
    <xf numFmtId="0" fontId="31" fillId="20" borderId="5" applyNumberFormat="0"/>
    <xf numFmtId="0" fontId="32" fillId="0" borderId="1" applyNumberFormat="0" applyFill="0" applyBorder="0"/>
    <xf numFmtId="0" fontId="33" fillId="0" borderId="1" applyNumberFormat="0" applyFill="0" applyBorder="0"/>
    <xf numFmtId="0" fontId="34" fillId="0" borderId="6" applyNumberFormat="0" applyFill="0"/>
    <xf numFmtId="0" fontId="35" fillId="0" borderId="7" applyNumberFormat="0" applyFill="0"/>
    <xf numFmtId="0" fontId="36" fillId="0" borderId="8" applyNumberFormat="0" applyFill="0"/>
    <xf numFmtId="0" fontId="36" fillId="0" borderId="1" applyNumberFormat="0" applyFill="0" applyBorder="0"/>
    <xf numFmtId="0" fontId="37" fillId="0" borderId="9" applyNumberFormat="0" applyFill="0"/>
    <xf numFmtId="0" fontId="37" fillId="0" borderId="9" applyNumberFormat="0" applyFill="0"/>
    <xf numFmtId="0" fontId="37" fillId="0" borderId="9" applyNumberFormat="0" applyFill="0"/>
    <xf numFmtId="0" fontId="37" fillId="0" borderId="9" applyNumberFormat="0" applyFill="0"/>
    <xf numFmtId="0" fontId="38" fillId="23" borderId="10" applyNumberFormat="0"/>
    <xf numFmtId="0" fontId="104" fillId="2" borderId="1" applyNumberFormat="0" applyBorder="0"/>
    <xf numFmtId="0" fontId="104" fillId="3" borderId="1" applyNumberFormat="0" applyBorder="0"/>
    <xf numFmtId="0" fontId="104" fillId="4" borderId="1" applyNumberFormat="0" applyBorder="0"/>
    <xf numFmtId="0" fontId="104" fillId="5" borderId="1" applyNumberFormat="0" applyBorder="0"/>
    <xf numFmtId="0" fontId="104" fillId="6" borderId="1" applyNumberFormat="0" applyBorder="0"/>
    <xf numFmtId="0" fontId="104" fillId="7" borderId="1" applyNumberFormat="0" applyBorder="0"/>
    <xf numFmtId="0" fontId="104" fillId="8" borderId="1" applyNumberFormat="0" applyBorder="0"/>
    <xf numFmtId="0" fontId="104" fillId="9" borderId="1" applyNumberFormat="0" applyBorder="0"/>
    <xf numFmtId="0" fontId="104" fillId="10" borderId="1" applyNumberFormat="0" applyBorder="0"/>
    <xf numFmtId="0" fontId="104" fillId="5" borderId="1" applyNumberFormat="0" applyBorder="0"/>
    <xf numFmtId="0" fontId="104" fillId="8" borderId="1" applyNumberFormat="0" applyBorder="0"/>
    <xf numFmtId="0" fontId="104" fillId="11" borderId="1" applyNumberFormat="0" applyBorder="0"/>
    <xf numFmtId="0" fontId="105" fillId="12" borderId="1" applyNumberFormat="0" applyBorder="0"/>
    <xf numFmtId="0" fontId="105" fillId="9" borderId="1" applyNumberFormat="0" applyBorder="0"/>
    <xf numFmtId="0" fontId="105" fillId="10" borderId="1" applyNumberFormat="0" applyBorder="0"/>
    <xf numFmtId="0" fontId="105" fillId="13" borderId="1" applyNumberFormat="0" applyBorder="0"/>
    <xf numFmtId="0" fontId="105" fillId="14" borderId="1" applyNumberFormat="0" applyBorder="0"/>
    <xf numFmtId="0" fontId="105" fillId="15" borderId="1" applyNumberFormat="0" applyBorder="0"/>
    <xf numFmtId="0" fontId="105" fillId="16" borderId="1" applyNumberFormat="0" applyBorder="0"/>
    <xf numFmtId="0" fontId="105" fillId="17" borderId="1" applyNumberFormat="0" applyBorder="0"/>
    <xf numFmtId="0" fontId="105" fillId="18" borderId="1" applyNumberFormat="0" applyBorder="0"/>
    <xf numFmtId="0" fontId="105" fillId="13" borderId="1" applyNumberFormat="0" applyBorder="0"/>
    <xf numFmtId="0" fontId="105" fillId="14" borderId="1" applyNumberFormat="0" applyBorder="0"/>
    <xf numFmtId="0" fontId="105" fillId="19" borderId="1" applyNumberFormat="0" applyBorder="0"/>
    <xf numFmtId="0" fontId="106" fillId="0" borderId="1" applyNumberFormat="0" applyFill="0" applyBorder="0"/>
    <xf numFmtId="0" fontId="107" fillId="20" borderId="2" applyNumberFormat="0"/>
    <xf numFmtId="0" fontId="107" fillId="20" borderId="2" applyNumberFormat="0"/>
    <xf numFmtId="0" fontId="107" fillId="20" borderId="2" applyNumberFormat="0"/>
    <xf numFmtId="0" fontId="107" fillId="20" borderId="2" applyNumberFormat="0"/>
    <xf numFmtId="0" fontId="108" fillId="0" borderId="3" applyNumberFormat="0" applyFill="0"/>
    <xf numFmtId="0" fontId="104" fillId="21" borderId="4" applyNumberFormat="0" applyFont="0"/>
    <xf numFmtId="0" fontId="104" fillId="21" borderId="4" applyNumberFormat="0" applyFont="0"/>
    <xf numFmtId="0" fontId="104" fillId="21" borderId="4" applyNumberFormat="0" applyFont="0"/>
    <xf numFmtId="0" fontId="104" fillId="21" borderId="4" applyNumberFormat="0" applyFont="0"/>
    <xf numFmtId="0" fontId="109" fillId="7" borderId="2" applyNumberFormat="0"/>
    <xf numFmtId="0" fontId="109" fillId="7" borderId="2" applyNumberFormat="0"/>
    <xf numFmtId="0" fontId="109" fillId="7" borderId="2" applyNumberFormat="0"/>
    <xf numFmtId="0" fontId="109" fillId="7" borderId="2" applyNumberFormat="0"/>
    <xf numFmtId="0" fontId="110" fillId="3" borderId="1" applyNumberFormat="0" applyBorder="0"/>
    <xf numFmtId="0" fontId="111" fillId="0" borderId="1" applyNumberFormat="0" applyFill="0" applyBorder="0"/>
    <xf numFmtId="0" fontId="112" fillId="22" borderId="1" applyNumberFormat="0" applyBorder="0"/>
    <xf numFmtId="0" fontId="113" fillId="0" borderId="1"/>
    <xf numFmtId="0" fontId="113" fillId="0" borderId="1"/>
    <xf numFmtId="0" fontId="104" fillId="0" borderId="1"/>
    <xf numFmtId="0" fontId="14" fillId="0" borderId="1"/>
    <xf numFmtId="0" fontId="14" fillId="0" borderId="1"/>
    <xf numFmtId="9" fontId="14" fillId="0" borderId="1" applyFont="0" applyFill="0" applyBorder="0"/>
    <xf numFmtId="9" fontId="14" fillId="0" borderId="1" applyFont="0" applyFill="0" applyBorder="0"/>
    <xf numFmtId="9" fontId="14" fillId="0" borderId="1" applyFont="0" applyFill="0" applyBorder="0"/>
    <xf numFmtId="0" fontId="114" fillId="4" borderId="1" applyNumberFormat="0" applyBorder="0"/>
    <xf numFmtId="0" fontId="115" fillId="20" borderId="5" applyNumberFormat="0"/>
    <xf numFmtId="0" fontId="115" fillId="20" borderId="5" applyNumberFormat="0"/>
    <xf numFmtId="0" fontId="115" fillId="20" borderId="5" applyNumberFormat="0"/>
    <xf numFmtId="0" fontId="115" fillId="20" borderId="5" applyNumberFormat="0"/>
    <xf numFmtId="0" fontId="116" fillId="0" borderId="1" applyNumberFormat="0" applyFill="0" applyBorder="0"/>
    <xf numFmtId="0" fontId="117" fillId="0" borderId="1" applyNumberFormat="0" applyFill="0" applyBorder="0"/>
    <xf numFmtId="0" fontId="118" fillId="0" borderId="6" applyNumberFormat="0" applyFill="0"/>
    <xf numFmtId="0" fontId="119" fillId="0" borderId="7" applyNumberFormat="0" applyFill="0"/>
    <xf numFmtId="0" fontId="120" fillId="0" borderId="8" applyNumberFormat="0" applyFill="0"/>
    <xf numFmtId="0" fontId="120" fillId="0" borderId="1" applyNumberFormat="0" applyFill="0" applyBorder="0"/>
    <xf numFmtId="0" fontId="121" fillId="0" borderId="9" applyNumberFormat="0" applyFill="0"/>
    <xf numFmtId="0" fontId="121" fillId="0" borderId="9" applyNumberFormat="0" applyFill="0"/>
    <xf numFmtId="0" fontId="121" fillId="0" borderId="9" applyNumberFormat="0" applyFill="0"/>
    <xf numFmtId="0" fontId="121" fillId="0" borderId="9" applyNumberFormat="0" applyFill="0"/>
    <xf numFmtId="0" fontId="122" fillId="23" borderId="10" applyNumberFormat="0"/>
  </cellStyleXfs>
  <cellXfs count="560">
    <xf numFmtId="0" fontId="0" fillId="0" borderId="1" xfId="0" applyBorder="1"/>
    <xf numFmtId="0" fontId="0" fillId="24" borderId="1" xfId="0" applyFill="1" applyBorder="1" applyAlignment="1">
      <alignment horizontal="left" vertical="center"/>
    </xf>
    <xf numFmtId="0" fontId="0" fillId="24" borderId="1" xfId="0" applyFill="1" applyBorder="1"/>
    <xf numFmtId="0" fontId="0" fillId="24" borderId="1" xfId="0" applyFill="1" applyBorder="1" applyAlignment="1">
      <alignment horizontal="center" vertical="center"/>
    </xf>
    <xf numFmtId="0" fontId="0" fillId="24" borderId="1" xfId="0" applyFill="1" applyBorder="1" applyAlignment="1">
      <alignment vertical="center"/>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0" fontId="47" fillId="0" borderId="1" xfId="0" applyFont="1" applyBorder="1" applyAlignment="1">
      <alignment horizontal="center" vertical="center"/>
    </xf>
    <xf numFmtId="0" fontId="0" fillId="0" borderId="1" xfId="0" applyBorder="1" applyAlignment="1">
      <alignment vertical="center"/>
    </xf>
    <xf numFmtId="0" fontId="49" fillId="24" borderId="1" xfId="0" applyFont="1" applyFill="1" applyBorder="1" applyAlignment="1">
      <alignment horizontal="center" vertical="center"/>
    </xf>
    <xf numFmtId="0" fontId="47" fillId="24" borderId="1" xfId="0" applyFont="1" applyFill="1" applyBorder="1" applyAlignment="1">
      <alignment horizontal="center" vertical="center"/>
    </xf>
    <xf numFmtId="0" fontId="49" fillId="24" borderId="1" xfId="0" applyFont="1" applyFill="1" applyBorder="1" applyAlignment="1">
      <alignment vertical="center"/>
    </xf>
    <xf numFmtId="0" fontId="0" fillId="24" borderId="1" xfId="0" applyFill="1" applyBorder="1" applyAlignment="1">
      <alignment horizontal="center" vertical="center" wrapText="1"/>
    </xf>
    <xf numFmtId="0" fontId="0" fillId="24" borderId="1" xfId="0" applyFill="1" applyBorder="1" applyAlignment="1">
      <alignment vertical="center" wrapText="1"/>
    </xf>
    <xf numFmtId="0" fontId="52" fillId="27" borderId="11" xfId="0" applyFont="1" applyFill="1" applyBorder="1" applyAlignment="1">
      <alignment horizontal="center" vertical="center" wrapText="1"/>
    </xf>
    <xf numFmtId="0" fontId="41" fillId="27" borderId="11" xfId="0" applyFont="1" applyFill="1" applyBorder="1" applyAlignment="1">
      <alignment horizontal="center" vertical="center" wrapText="1"/>
    </xf>
    <xf numFmtId="0" fontId="53" fillId="27" borderId="13" xfId="0" applyFont="1" applyFill="1" applyBorder="1" applyAlignment="1">
      <alignment horizontal="center" vertical="center" wrapText="1"/>
    </xf>
    <xf numFmtId="0" fontId="45" fillId="24" borderId="1" xfId="0" applyFont="1" applyFill="1" applyBorder="1" applyAlignment="1">
      <alignment horizontal="center" vertical="center"/>
    </xf>
    <xf numFmtId="0" fontId="0" fillId="0" borderId="12" xfId="0" applyBorder="1" applyAlignment="1">
      <alignment horizontal="center" vertical="center" wrapText="1"/>
    </xf>
    <xf numFmtId="0" fontId="54" fillId="24" borderId="1" xfId="0" applyFont="1" applyFill="1" applyBorder="1" applyAlignment="1">
      <alignment horizontal="center" vertical="center"/>
    </xf>
    <xf numFmtId="0" fontId="45" fillId="24" borderId="12" xfId="0" applyFont="1" applyFill="1" applyBorder="1" applyAlignment="1">
      <alignment horizontal="center" vertical="center" wrapText="1"/>
    </xf>
    <xf numFmtId="0" fontId="47" fillId="24" borderId="1" xfId="0" applyFont="1" applyFill="1" applyBorder="1" applyAlignment="1">
      <alignment vertical="center" wrapText="1"/>
    </xf>
    <xf numFmtId="0" fontId="0" fillId="0" borderId="1" xfId="0" applyBorder="1" applyAlignment="1">
      <alignment horizontal="center" vertical="center" wrapText="1"/>
    </xf>
    <xf numFmtId="0" fontId="47" fillId="0" borderId="1" xfId="0" applyFont="1" applyBorder="1" applyAlignment="1">
      <alignment horizontal="center" vertical="center" wrapText="1"/>
    </xf>
    <xf numFmtId="0" fontId="0" fillId="0" borderId="1" xfId="0" applyBorder="1" applyAlignment="1">
      <alignment vertical="center" wrapText="1"/>
    </xf>
    <xf numFmtId="0" fontId="47" fillId="24" borderId="1" xfId="0" applyFont="1" applyFill="1" applyBorder="1" applyAlignment="1">
      <alignment horizontal="center" vertical="center" wrapText="1"/>
    </xf>
    <xf numFmtId="0" fontId="49" fillId="24" borderId="1" xfId="0" applyFont="1" applyFill="1" applyBorder="1" applyAlignment="1">
      <alignment vertical="center" wrapText="1"/>
    </xf>
    <xf numFmtId="0" fontId="50" fillId="24" borderId="1" xfId="0" applyFont="1" applyFill="1" applyBorder="1" applyAlignment="1">
      <alignment vertical="center"/>
    </xf>
    <xf numFmtId="0" fontId="58" fillId="0" borderId="1" xfId="0" applyFont="1" applyBorder="1" applyAlignment="1">
      <alignment horizontal="center" vertical="center"/>
    </xf>
    <xf numFmtId="0" fontId="58" fillId="24" borderId="1" xfId="0" applyFont="1" applyFill="1" applyBorder="1" applyAlignment="1">
      <alignment horizontal="center" vertical="center"/>
    </xf>
    <xf numFmtId="0" fontId="0" fillId="24" borderId="11" xfId="0" applyFill="1" applyBorder="1" applyAlignment="1">
      <alignment horizontal="center" vertical="center"/>
    </xf>
    <xf numFmtId="0" fontId="45" fillId="24" borderId="11" xfId="0" applyFont="1" applyFill="1" applyBorder="1" applyAlignment="1">
      <alignment horizontal="center" vertical="center" wrapText="1"/>
    </xf>
    <xf numFmtId="0" fontId="47" fillId="0" borderId="11" xfId="0" applyFont="1" applyBorder="1" applyAlignment="1">
      <alignment horizontal="center" vertical="center" wrapText="1"/>
    </xf>
    <xf numFmtId="0" fontId="55" fillId="0" borderId="11" xfId="0" applyFont="1" applyBorder="1" applyAlignment="1">
      <alignment horizontal="center" vertical="center" wrapText="1"/>
    </xf>
    <xf numFmtId="0" fontId="47" fillId="0" borderId="11" xfId="0" applyFont="1" applyBorder="1" applyAlignment="1">
      <alignment vertical="center" wrapText="1"/>
    </xf>
    <xf numFmtId="0" fontId="54" fillId="0" borderId="11" xfId="0" applyFont="1" applyBorder="1" applyAlignment="1">
      <alignment vertical="center" wrapText="1"/>
    </xf>
    <xf numFmtId="0" fontId="45" fillId="24" borderId="11" xfId="0" applyFont="1" applyFill="1" applyBorder="1" applyAlignment="1">
      <alignment horizontal="center" vertical="center"/>
    </xf>
    <xf numFmtId="0" fontId="47" fillId="0" borderId="11" xfId="0" applyFont="1" applyBorder="1" applyAlignment="1">
      <alignment wrapText="1"/>
    </xf>
    <xf numFmtId="0" fontId="54" fillId="0" borderId="1" xfId="0" applyFont="1" applyBorder="1"/>
    <xf numFmtId="0" fontId="55" fillId="0" borderId="11" xfId="0" applyFont="1" applyBorder="1" applyAlignment="1">
      <alignment vertical="center" wrapText="1"/>
    </xf>
    <xf numFmtId="0" fontId="0" fillId="0" borderId="11" xfId="0" applyBorder="1" applyAlignment="1">
      <alignment vertical="center" wrapText="1"/>
    </xf>
    <xf numFmtId="0" fontId="55" fillId="24" borderId="11" xfId="0" applyFont="1" applyFill="1" applyBorder="1" applyAlignment="1">
      <alignment vertical="center" wrapText="1"/>
    </xf>
    <xf numFmtId="0" fontId="0" fillId="0" borderId="11" xfId="0" applyBorder="1" applyAlignment="1">
      <alignment horizontal="center" vertical="center" wrapText="1"/>
    </xf>
    <xf numFmtId="0" fontId="54" fillId="24" borderId="11" xfId="0" applyFont="1" applyFill="1" applyBorder="1" applyAlignment="1">
      <alignment vertical="center" wrapText="1"/>
    </xf>
    <xf numFmtId="0" fontId="60" fillId="0" borderId="11" xfId="44" applyFont="1" applyBorder="1" applyAlignment="1">
      <alignment vertical="center" wrapText="1"/>
    </xf>
    <xf numFmtId="0" fontId="0" fillId="24" borderId="11" xfId="0" applyFill="1" applyBorder="1" applyAlignment="1">
      <alignment vertical="center" wrapText="1"/>
    </xf>
    <xf numFmtId="0" fontId="54" fillId="24" borderId="19" xfId="0" applyFont="1" applyFill="1" applyBorder="1" applyAlignment="1">
      <alignment vertical="center" wrapText="1"/>
    </xf>
    <xf numFmtId="0" fontId="63" fillId="0" borderId="1" xfId="0" applyFont="1" applyBorder="1" applyAlignment="1">
      <alignment horizontal="right"/>
    </xf>
    <xf numFmtId="0" fontId="44" fillId="0" borderId="1" xfId="0" applyFont="1" applyBorder="1"/>
    <xf numFmtId="0" fontId="64" fillId="0" borderId="1" xfId="0" applyFont="1" applyBorder="1" applyAlignment="1">
      <alignment vertical="center" wrapText="1"/>
    </xf>
    <xf numFmtId="0" fontId="61" fillId="24" borderId="1" xfId="0" applyFont="1" applyFill="1" applyBorder="1" applyAlignment="1">
      <alignment vertical="center" wrapText="1"/>
    </xf>
    <xf numFmtId="0" fontId="45" fillId="0" borderId="1" xfId="0" applyFont="1" applyBorder="1"/>
    <xf numFmtId="0" fontId="64" fillId="0" borderId="1" xfId="0" applyFont="1" applyBorder="1" applyAlignment="1">
      <alignment horizontal="center" wrapText="1"/>
    </xf>
    <xf numFmtId="0" fontId="64" fillId="0" borderId="1" xfId="0" applyFont="1" applyBorder="1" applyAlignment="1">
      <alignment horizontal="center" vertical="center" wrapText="1"/>
    </xf>
    <xf numFmtId="14" fontId="43" fillId="0" borderId="12" xfId="0" applyNumberFormat="1" applyFont="1" applyBorder="1" applyAlignment="1">
      <alignment horizontal="center" vertical="center"/>
    </xf>
    <xf numFmtId="0" fontId="54" fillId="0" borderId="1" xfId="0" applyFont="1" applyBorder="1" applyAlignment="1">
      <alignment horizontal="center" vertical="center"/>
    </xf>
    <xf numFmtId="0" fontId="46" fillId="0" borderId="1" xfId="0" applyFont="1" applyBorder="1" applyAlignment="1">
      <alignment horizontal="center" vertical="center"/>
    </xf>
    <xf numFmtId="0" fontId="49" fillId="0" borderId="1" xfId="0" applyFont="1" applyBorder="1" applyAlignment="1">
      <alignment horizontal="center"/>
    </xf>
    <xf numFmtId="9" fontId="49" fillId="0" borderId="1" xfId="0" applyNumberFormat="1" applyFont="1" applyBorder="1" applyAlignment="1">
      <alignment horizontal="center"/>
    </xf>
    <xf numFmtId="0" fontId="65" fillId="0" borderId="1" xfId="0" applyFont="1" applyBorder="1"/>
    <xf numFmtId="0" fontId="52" fillId="0" borderId="1" xfId="0" applyFont="1" applyBorder="1" applyAlignment="1">
      <alignment horizontal="left" vertical="center"/>
    </xf>
    <xf numFmtId="0" fontId="66" fillId="33" borderId="21" xfId="0" applyFont="1" applyFill="1" applyBorder="1" applyAlignment="1">
      <alignment vertical="center"/>
    </xf>
    <xf numFmtId="9" fontId="67" fillId="0" borderId="22" xfId="0" applyNumberFormat="1" applyFont="1" applyBorder="1" applyAlignment="1">
      <alignment horizontal="center" vertical="center"/>
    </xf>
    <xf numFmtId="0" fontId="41" fillId="0" borderId="1" xfId="0" applyFont="1" applyBorder="1" applyAlignment="1">
      <alignment vertical="center"/>
    </xf>
    <xf numFmtId="0" fontId="68" fillId="0" borderId="23" xfId="0" applyFont="1" applyBorder="1" applyAlignment="1">
      <alignment horizontal="center" vertical="center"/>
    </xf>
    <xf numFmtId="0" fontId="69" fillId="0" borderId="1" xfId="0" applyFont="1" applyBorder="1"/>
    <xf numFmtId="9" fontId="52" fillId="34" borderId="23" xfId="0" applyNumberFormat="1" applyFont="1" applyFill="1" applyBorder="1" applyAlignment="1">
      <alignment horizontal="center" vertical="center"/>
    </xf>
    <xf numFmtId="0" fontId="66" fillId="33" borderId="1" xfId="0" applyFont="1" applyFill="1" applyBorder="1" applyAlignment="1">
      <alignment vertical="center"/>
    </xf>
    <xf numFmtId="0" fontId="70" fillId="0" borderId="1" xfId="0" applyFont="1" applyBorder="1" applyAlignment="1">
      <alignment horizontal="left" vertical="center"/>
    </xf>
    <xf numFmtId="9" fontId="0" fillId="0" borderId="1" xfId="0" applyNumberFormat="1" applyBorder="1" applyAlignment="1">
      <alignment horizontal="center" vertical="center"/>
    </xf>
    <xf numFmtId="9" fontId="52" fillId="34" borderId="23" xfId="47" applyNumberFormat="1" applyFont="1" applyFill="1" applyBorder="1" applyAlignment="1">
      <alignment horizontal="center" vertical="center"/>
    </xf>
    <xf numFmtId="0" fontId="71" fillId="0" borderId="1" xfId="0" applyFont="1" applyBorder="1" applyAlignment="1">
      <alignment vertical="center" wrapText="1"/>
    </xf>
    <xf numFmtId="0" fontId="71" fillId="0" borderId="1" xfId="0" applyFont="1" applyBorder="1"/>
    <xf numFmtId="0" fontId="72" fillId="24" borderId="1" xfId="0" applyFont="1" applyFill="1" applyBorder="1" applyAlignment="1">
      <alignment horizontal="center" vertical="center"/>
    </xf>
    <xf numFmtId="0" fontId="72" fillId="24" borderId="1" xfId="0" applyFont="1" applyFill="1" applyBorder="1" applyAlignment="1">
      <alignment vertical="center"/>
    </xf>
    <xf numFmtId="14" fontId="72" fillId="24" borderId="1" xfId="0" applyNumberFormat="1" applyFont="1" applyFill="1" applyBorder="1" applyAlignment="1">
      <alignment horizontal="center" vertical="center"/>
    </xf>
    <xf numFmtId="14" fontId="73" fillId="24" borderId="1" xfId="0" applyNumberFormat="1" applyFont="1" applyFill="1" applyBorder="1" applyAlignment="1">
      <alignment horizontal="center" vertical="center"/>
    </xf>
    <xf numFmtId="0" fontId="41" fillId="27" borderId="12" xfId="0" applyFont="1" applyFill="1" applyBorder="1" applyAlignment="1">
      <alignment horizontal="center" vertical="center" wrapText="1"/>
    </xf>
    <xf numFmtId="0" fontId="42" fillId="27" borderId="12" xfId="0" applyFont="1" applyFill="1" applyBorder="1" applyAlignment="1">
      <alignment horizontal="center" vertical="center" wrapText="1"/>
    </xf>
    <xf numFmtId="0" fontId="42" fillId="27" borderId="11" xfId="0" applyFont="1" applyFill="1" applyBorder="1" applyAlignment="1">
      <alignment horizontal="center" vertical="center" wrapText="1"/>
    </xf>
    <xf numFmtId="14" fontId="42" fillId="27" borderId="12" xfId="0" applyNumberFormat="1" applyFont="1" applyFill="1" applyBorder="1" applyAlignment="1">
      <alignment horizontal="center" vertical="center" wrapText="1"/>
    </xf>
    <xf numFmtId="0" fontId="75" fillId="24" borderId="1" xfId="44" applyFont="1" applyFill="1" applyBorder="1" applyAlignment="1">
      <alignment horizontal="center" vertical="center"/>
    </xf>
    <xf numFmtId="0" fontId="54" fillId="0" borderId="12" xfId="0" applyFont="1" applyBorder="1" applyAlignment="1">
      <alignment horizontal="center" vertical="center" wrapText="1"/>
    </xf>
    <xf numFmtId="0" fontId="0" fillId="35" borderId="11" xfId="0" applyFill="1" applyBorder="1" applyAlignment="1">
      <alignment horizontal="center" vertical="center"/>
    </xf>
    <xf numFmtId="0" fontId="85" fillId="24" borderId="11" xfId="0" applyFont="1" applyFill="1" applyBorder="1" applyAlignment="1">
      <alignment vertical="center" wrapText="1"/>
    </xf>
    <xf numFmtId="0" fontId="84" fillId="24" borderId="11" xfId="0" applyFont="1" applyFill="1" applyBorder="1" applyAlignment="1">
      <alignment horizontal="center" vertical="center" wrapText="1"/>
    </xf>
    <xf numFmtId="0" fontId="88" fillId="0" borderId="11" xfId="0" applyFont="1" applyBorder="1" applyAlignment="1">
      <alignment horizontal="center" vertical="center" wrapText="1"/>
    </xf>
    <xf numFmtId="0" fontId="89" fillId="33" borderId="21" xfId="0" applyFont="1" applyFill="1" applyBorder="1" applyAlignment="1">
      <alignment vertical="center"/>
    </xf>
    <xf numFmtId="0" fontId="90" fillId="0" borderId="1" xfId="0" applyFont="1" applyBorder="1" applyAlignment="1">
      <alignment horizontal="right" vertical="center"/>
    </xf>
    <xf numFmtId="0" fontId="85" fillId="0" borderId="11" xfId="0" applyFont="1" applyBorder="1" applyAlignment="1">
      <alignment horizontal="center" vertical="center" wrapText="1"/>
    </xf>
    <xf numFmtId="0" fontId="85" fillId="0" borderId="11" xfId="0" applyFont="1" applyBorder="1" applyAlignment="1">
      <alignment vertical="center" wrapText="1"/>
    </xf>
    <xf numFmtId="0" fontId="85" fillId="0" borderId="11" xfId="44" applyFont="1" applyBorder="1" applyAlignment="1">
      <alignment vertical="center" wrapText="1"/>
    </xf>
    <xf numFmtId="0" fontId="19" fillId="0" borderId="11" xfId="0" applyFont="1" applyBorder="1" applyAlignment="1">
      <alignment vertical="center" wrapText="1"/>
    </xf>
    <xf numFmtId="0" fontId="92" fillId="0" borderId="11" xfId="44" applyFont="1" applyBorder="1" applyAlignment="1">
      <alignment vertical="center" wrapText="1"/>
    </xf>
    <xf numFmtId="0" fontId="84" fillId="24" borderId="11" xfId="0" applyFont="1" applyFill="1" applyBorder="1" applyAlignment="1">
      <alignment vertical="center" wrapText="1"/>
    </xf>
    <xf numFmtId="0" fontId="88" fillId="0" borderId="18" xfId="0" applyFont="1" applyBorder="1" applyAlignment="1">
      <alignment horizontal="center" vertical="center" wrapText="1"/>
    </xf>
    <xf numFmtId="0" fontId="54" fillId="24" borderId="14" xfId="0" quotePrefix="1" applyFont="1" applyFill="1" applyBorder="1" applyAlignment="1">
      <alignment horizontal="left" vertical="center" wrapText="1"/>
    </xf>
    <xf numFmtId="9" fontId="90" fillId="0" borderId="1" xfId="0" applyNumberFormat="1" applyFont="1" applyBorder="1" applyAlignment="1">
      <alignment horizontal="center" vertical="center"/>
    </xf>
    <xf numFmtId="0" fontId="84" fillId="0" borderId="11" xfId="0" applyFont="1" applyFill="1" applyBorder="1" applyAlignment="1" applyProtection="1">
      <alignment horizontal="center" vertical="center" wrapText="1"/>
      <protection locked="0"/>
    </xf>
    <xf numFmtId="0" fontId="94" fillId="0" borderId="1" xfId="0" applyFont="1" applyBorder="1" applyAlignment="1">
      <alignment horizontal="center"/>
    </xf>
    <xf numFmtId="0" fontId="91" fillId="0" borderId="1" xfId="0" applyFont="1" applyBorder="1"/>
    <xf numFmtId="0" fontId="95" fillId="0" borderId="1" xfId="0" applyFont="1" applyBorder="1"/>
    <xf numFmtId="9" fontId="94" fillId="0" borderId="1" xfId="0" applyNumberFormat="1" applyFont="1" applyBorder="1" applyAlignment="1">
      <alignment horizontal="center"/>
    </xf>
    <xf numFmtId="9" fontId="97" fillId="24" borderId="24" xfId="47" applyFont="1" applyFill="1" applyBorder="1" applyAlignment="1">
      <alignment horizontal="center" vertical="center" wrapText="1"/>
    </xf>
    <xf numFmtId="0" fontId="0" fillId="0" borderId="1" xfId="0" applyFont="1" applyAlignment="1">
      <alignment vertical="center" wrapText="1"/>
    </xf>
    <xf numFmtId="0" fontId="0" fillId="0" borderId="1" xfId="0" applyFont="1"/>
    <xf numFmtId="0" fontId="0" fillId="0" borderId="1" xfId="0" applyFont="1" applyAlignment="1">
      <alignment horizontal="center" vertical="center"/>
    </xf>
    <xf numFmtId="0" fontId="88" fillId="24" borderId="1" xfId="0" applyFont="1" applyFill="1" applyBorder="1" applyAlignment="1">
      <alignment horizontal="left" vertical="center" wrapText="1"/>
    </xf>
    <xf numFmtId="0" fontId="85" fillId="0" borderId="12" xfId="0" applyFont="1" applyBorder="1" applyAlignment="1">
      <alignment horizontal="left" vertical="center" wrapText="1"/>
    </xf>
    <xf numFmtId="0" fontId="88" fillId="0" borderId="1" xfId="0" applyFont="1" applyBorder="1" applyAlignment="1">
      <alignment horizontal="left" vertical="center" wrapText="1"/>
    </xf>
    <xf numFmtId="0" fontId="86" fillId="27" borderId="12" xfId="0" applyFont="1" applyFill="1" applyBorder="1" applyAlignment="1">
      <alignment horizontal="center" vertical="center" wrapText="1"/>
    </xf>
    <xf numFmtId="0" fontId="99" fillId="27" borderId="11" xfId="0" applyFont="1" applyFill="1" applyBorder="1" applyAlignment="1">
      <alignment horizontal="center" vertical="center" wrapText="1"/>
    </xf>
    <xf numFmtId="0" fontId="88" fillId="0" borderId="11" xfId="0" applyFont="1" applyBorder="1" applyAlignment="1">
      <alignment vertical="center" wrapText="1"/>
    </xf>
    <xf numFmtId="0" fontId="0" fillId="25" borderId="11" xfId="0" applyFill="1" applyBorder="1" applyAlignment="1">
      <alignment horizontal="left" vertical="center"/>
    </xf>
    <xf numFmtId="0" fontId="94" fillId="37" borderId="11" xfId="0" applyFont="1" applyFill="1" applyBorder="1" applyAlignment="1">
      <alignment horizontal="left" vertical="center"/>
    </xf>
    <xf numFmtId="0" fontId="0" fillId="40" borderId="11" xfId="0" applyFill="1" applyBorder="1" applyAlignment="1">
      <alignment horizontal="left" vertical="center"/>
    </xf>
    <xf numFmtId="0" fontId="94" fillId="27" borderId="11" xfId="0" applyFont="1" applyFill="1" applyBorder="1" applyAlignment="1">
      <alignment horizontal="center" vertical="center"/>
    </xf>
    <xf numFmtId="0" fontId="94" fillId="24" borderId="1" xfId="0" applyFont="1" applyFill="1" applyBorder="1" applyAlignment="1">
      <alignment horizontal="center" vertical="center"/>
    </xf>
    <xf numFmtId="0" fontId="94" fillId="24" borderId="1" xfId="0" applyFont="1" applyFill="1" applyBorder="1" applyAlignment="1">
      <alignment horizontal="left" vertical="center"/>
    </xf>
    <xf numFmtId="0" fontId="94" fillId="27" borderId="32" xfId="0" applyFont="1" applyFill="1" applyBorder="1" applyAlignment="1">
      <alignment horizontal="center" vertical="center"/>
    </xf>
    <xf numFmtId="0" fontId="0" fillId="25" borderId="33" xfId="0" applyFill="1" applyBorder="1" applyAlignment="1">
      <alignment horizontal="left" vertical="center"/>
    </xf>
    <xf numFmtId="0" fontId="94" fillId="37" borderId="33" xfId="0" applyFont="1" applyFill="1" applyBorder="1" applyAlignment="1">
      <alignment horizontal="left" vertical="center"/>
    </xf>
    <xf numFmtId="0" fontId="0" fillId="40" borderId="34" xfId="0" applyFill="1" applyBorder="1" applyAlignment="1">
      <alignment horizontal="left" vertical="center"/>
    </xf>
    <xf numFmtId="0" fontId="0" fillId="24" borderId="1" xfId="0" applyFill="1" applyBorder="1" applyAlignment="1">
      <alignment horizontal="left" vertical="top"/>
    </xf>
    <xf numFmtId="0" fontId="0" fillId="0" borderId="11" xfId="0" applyBorder="1" applyAlignment="1">
      <alignment horizontal="left" vertical="top"/>
    </xf>
    <xf numFmtId="0" fontId="16" fillId="0" borderId="11" xfId="0" applyFont="1" applyBorder="1" applyAlignment="1">
      <alignment horizontal="left" vertical="top" wrapText="1"/>
    </xf>
    <xf numFmtId="2" fontId="0" fillId="24" borderId="1" xfId="0" applyNumberFormat="1" applyFill="1" applyBorder="1"/>
    <xf numFmtId="2" fontId="0" fillId="0" borderId="1" xfId="0" applyNumberFormat="1" applyBorder="1"/>
    <xf numFmtId="0" fontId="54" fillId="0" borderId="1" xfId="0" applyFont="1" applyBorder="1" applyAlignment="1">
      <alignment vertical="center"/>
    </xf>
    <xf numFmtId="14" fontId="54" fillId="0" borderId="1" xfId="0" applyNumberFormat="1" applyFont="1" applyBorder="1" applyAlignment="1">
      <alignment horizontal="center" vertical="center"/>
    </xf>
    <xf numFmtId="0" fontId="100" fillId="24" borderId="1" xfId="0" applyFont="1" applyFill="1" applyBorder="1" applyAlignment="1">
      <alignment horizontal="left" vertical="center" wrapText="1"/>
    </xf>
    <xf numFmtId="0" fontId="54" fillId="24" borderId="1" xfId="0" applyFont="1" applyFill="1" applyBorder="1" applyAlignment="1">
      <alignment vertical="center"/>
    </xf>
    <xf numFmtId="14" fontId="54" fillId="24" borderId="1" xfId="0" applyNumberFormat="1" applyFont="1" applyFill="1" applyBorder="1" applyAlignment="1">
      <alignment horizontal="center" vertical="center"/>
    </xf>
    <xf numFmtId="0" fontId="0" fillId="0" borderId="12" xfId="0" applyFill="1" applyBorder="1" applyAlignment="1">
      <alignment horizontal="center" vertical="center" wrapText="1"/>
    </xf>
    <xf numFmtId="0" fontId="84" fillId="0" borderId="12" xfId="0" quotePrefix="1" applyFont="1" applyFill="1" applyBorder="1" applyAlignment="1">
      <alignment horizontal="left" vertical="center" wrapText="1"/>
    </xf>
    <xf numFmtId="0" fontId="85" fillId="0" borderId="12" xfId="44" applyFont="1" applyFill="1" applyBorder="1" applyAlignment="1">
      <alignment horizontal="left" vertical="center" wrapText="1"/>
    </xf>
    <xf numFmtId="0" fontId="55" fillId="24" borderId="11" xfId="44" applyFont="1" applyFill="1" applyBorder="1" applyAlignment="1">
      <alignment vertical="center" wrapText="1"/>
    </xf>
    <xf numFmtId="0" fontId="55" fillId="0" borderId="11" xfId="44" applyFont="1" applyBorder="1" applyAlignment="1">
      <alignment vertical="center" wrapText="1"/>
    </xf>
    <xf numFmtId="0" fontId="47" fillId="24" borderId="11" xfId="44" applyFont="1" applyFill="1" applyBorder="1" applyAlignment="1">
      <alignment vertical="center" wrapText="1"/>
    </xf>
    <xf numFmtId="0" fontId="88" fillId="0" borderId="11" xfId="44" applyFont="1" applyBorder="1" applyAlignment="1">
      <alignment vertical="center" wrapText="1"/>
    </xf>
    <xf numFmtId="0" fontId="85" fillId="24" borderId="11" xfId="44" applyFont="1" applyFill="1" applyBorder="1" applyAlignment="1">
      <alignment vertical="center" wrapText="1"/>
    </xf>
    <xf numFmtId="0" fontId="55" fillId="0" borderId="11" xfId="42" applyFont="1" applyBorder="1" applyAlignment="1">
      <alignment vertical="center" wrapText="1"/>
    </xf>
    <xf numFmtId="0" fontId="47" fillId="0" borderId="11" xfId="44" applyFont="1" applyBorder="1" applyAlignment="1">
      <alignment vertical="center" wrapText="1"/>
    </xf>
    <xf numFmtId="0" fontId="92" fillId="24" borderId="11" xfId="44" applyFont="1" applyFill="1" applyBorder="1" applyAlignment="1">
      <alignment vertical="center" wrapText="1"/>
    </xf>
    <xf numFmtId="0" fontId="47" fillId="0" borderId="1" xfId="0" applyFont="1" applyBorder="1" applyAlignment="1">
      <alignment vertical="center" wrapText="1"/>
    </xf>
    <xf numFmtId="0" fontId="102" fillId="0" borderId="1" xfId="0" applyFont="1" applyFill="1" applyBorder="1" applyAlignment="1">
      <alignment horizontal="right" vertical="center"/>
    </xf>
    <xf numFmtId="0" fontId="103" fillId="0" borderId="1" xfId="0" applyFont="1" applyBorder="1"/>
    <xf numFmtId="0" fontId="68" fillId="0" borderId="1" xfId="0" applyFont="1" applyBorder="1" applyAlignment="1">
      <alignment horizontal="center" vertical="center"/>
    </xf>
    <xf numFmtId="0" fontId="84" fillId="0" borderId="14" xfId="0" quotePrefix="1" applyFont="1" applyBorder="1" applyAlignment="1">
      <alignment horizontal="left" vertical="center" wrapText="1"/>
    </xf>
    <xf numFmtId="0" fontId="17" fillId="0" borderId="14" xfId="0" quotePrefix="1" applyFont="1" applyBorder="1" applyAlignment="1">
      <alignment horizontal="left" vertical="center" wrapText="1"/>
    </xf>
    <xf numFmtId="0" fontId="54" fillId="0" borderId="14" xfId="0" quotePrefix="1" applyFont="1" applyBorder="1" applyAlignment="1">
      <alignment horizontal="left" vertical="center" wrapText="1"/>
    </xf>
    <xf numFmtId="0" fontId="0" fillId="0" borderId="14" xfId="0" quotePrefix="1" applyBorder="1" applyAlignment="1">
      <alignment horizontal="left" vertical="center" wrapText="1"/>
    </xf>
    <xf numFmtId="0" fontId="84" fillId="0" borderId="14" xfId="0" applyFont="1" applyBorder="1" applyAlignment="1">
      <alignment vertical="center" wrapText="1"/>
    </xf>
    <xf numFmtId="0" fontId="19" fillId="24" borderId="14" xfId="0" quotePrefix="1" applyFont="1" applyFill="1" applyBorder="1" applyAlignment="1">
      <alignment vertical="center" wrapText="1"/>
    </xf>
    <xf numFmtId="0" fontId="18" fillId="24" borderId="14" xfId="0" quotePrefix="1" applyFont="1" applyFill="1" applyBorder="1" applyAlignment="1">
      <alignment wrapText="1"/>
    </xf>
    <xf numFmtId="0" fontId="18" fillId="24" borderId="14" xfId="0" quotePrefix="1" applyFont="1" applyFill="1" applyBorder="1" applyAlignment="1">
      <alignment vertical="center" wrapText="1"/>
    </xf>
    <xf numFmtId="0" fontId="103" fillId="0" borderId="11" xfId="0" applyFont="1" applyBorder="1" applyAlignment="1">
      <alignment horizontal="center" vertical="center"/>
    </xf>
    <xf numFmtId="0" fontId="103" fillId="0" borderId="11" xfId="0" applyFont="1" applyBorder="1" applyAlignment="1">
      <alignment horizontal="center"/>
    </xf>
    <xf numFmtId="1" fontId="103" fillId="0" borderId="11" xfId="0" applyNumberFormat="1" applyFont="1" applyBorder="1" applyAlignment="1">
      <alignment horizontal="center" vertical="center"/>
    </xf>
    <xf numFmtId="1" fontId="103" fillId="0" borderId="11" xfId="0" applyNumberFormat="1" applyFont="1" applyBorder="1" applyAlignment="1">
      <alignment horizontal="center"/>
    </xf>
    <xf numFmtId="0" fontId="84" fillId="24" borderId="1" xfId="0" applyFont="1" applyFill="1" applyBorder="1" applyAlignment="1">
      <alignment horizontal="left" vertical="center" wrapText="1"/>
    </xf>
    <xf numFmtId="0" fontId="84" fillId="24" borderId="1" xfId="0" applyFont="1" applyFill="1" applyBorder="1" applyAlignment="1">
      <alignment horizontal="left" vertical="center"/>
    </xf>
    <xf numFmtId="0" fontId="84" fillId="0" borderId="1" xfId="0" applyFont="1" applyBorder="1" applyAlignment="1">
      <alignment horizontal="left" vertical="center"/>
    </xf>
    <xf numFmtId="0" fontId="101" fillId="27" borderId="11" xfId="0" applyFont="1" applyFill="1" applyBorder="1" applyAlignment="1">
      <alignment horizontal="left" vertical="center" wrapText="1"/>
    </xf>
    <xf numFmtId="0" fontId="84" fillId="24" borderId="1" xfId="0" applyFont="1" applyFill="1" applyBorder="1" applyAlignment="1">
      <alignment horizontal="center" vertical="center" wrapText="1"/>
    </xf>
    <xf numFmtId="0" fontId="88" fillId="0" borderId="12" xfId="0" applyFont="1" applyFill="1" applyBorder="1" applyAlignment="1">
      <alignment horizontal="left" vertical="center" wrapText="1"/>
    </xf>
    <xf numFmtId="0" fontId="85" fillId="0" borderId="1" xfId="0" applyFont="1" applyBorder="1" applyAlignment="1">
      <alignment horizontal="left" vertical="center" wrapText="1"/>
    </xf>
    <xf numFmtId="0" fontId="13" fillId="38" borderId="11" xfId="0" applyFont="1" applyFill="1" applyBorder="1" applyAlignment="1">
      <alignment horizontal="left" vertical="center"/>
    </xf>
    <xf numFmtId="0" fontId="13" fillId="36" borderId="11" xfId="0" applyFont="1" applyFill="1" applyBorder="1" applyAlignment="1">
      <alignment horizontal="left" vertical="center"/>
    </xf>
    <xf numFmtId="0" fontId="126" fillId="24" borderId="1" xfId="0" applyFont="1" applyFill="1" applyBorder="1" applyAlignment="1">
      <alignment vertical="center" wrapText="1"/>
    </xf>
    <xf numFmtId="0" fontId="127" fillId="24" borderId="1" xfId="0" applyFont="1" applyFill="1" applyBorder="1" applyAlignment="1">
      <alignment horizontal="center" vertical="center" wrapText="1"/>
    </xf>
    <xf numFmtId="0" fontId="127" fillId="24" borderId="1" xfId="0" applyFont="1" applyFill="1" applyBorder="1" applyAlignment="1">
      <alignment vertical="center" wrapText="1"/>
    </xf>
    <xf numFmtId="0" fontId="128" fillId="24" borderId="1" xfId="0" applyFont="1" applyFill="1" applyBorder="1" applyAlignment="1">
      <alignment vertical="center" wrapText="1"/>
    </xf>
    <xf numFmtId="0" fontId="128" fillId="24" borderId="1" xfId="0" applyFont="1" applyFill="1" applyBorder="1" applyAlignment="1">
      <alignment horizontal="center" vertical="center" wrapText="1"/>
    </xf>
    <xf numFmtId="0" fontId="126" fillId="24" borderId="1" xfId="0" applyFont="1" applyFill="1" applyBorder="1" applyAlignment="1">
      <alignment horizontal="center" vertical="center" wrapText="1"/>
    </xf>
    <xf numFmtId="0" fontId="127" fillId="0" borderId="1" xfId="0" applyFont="1" applyFill="1" applyBorder="1" applyAlignment="1">
      <alignment vertical="center" wrapText="1"/>
    </xf>
    <xf numFmtId="0" fontId="127" fillId="24" borderId="1" xfId="0" applyFont="1" applyFill="1" applyBorder="1" applyAlignment="1">
      <alignment horizontal="left" vertical="center" wrapText="1"/>
    </xf>
    <xf numFmtId="0" fontId="126" fillId="24" borderId="1" xfId="0" applyFont="1" applyFill="1" applyBorder="1" applyAlignment="1">
      <alignment horizontal="left" vertical="center" wrapText="1"/>
    </xf>
    <xf numFmtId="0" fontId="128" fillId="24" borderId="1" xfId="0" applyFont="1" applyFill="1" applyBorder="1" applyAlignment="1">
      <alignment horizontal="left" vertical="center" wrapText="1"/>
    </xf>
    <xf numFmtId="0" fontId="126" fillId="0" borderId="1" xfId="0" applyFont="1" applyFill="1" applyBorder="1" applyAlignment="1">
      <alignment vertical="center" wrapText="1"/>
    </xf>
    <xf numFmtId="0" fontId="128" fillId="0" borderId="1" xfId="0" applyFont="1" applyFill="1" applyBorder="1" applyAlignment="1">
      <alignment vertical="center" wrapText="1"/>
    </xf>
    <xf numFmtId="0" fontId="87" fillId="27" borderId="11" xfId="0" applyFont="1" applyFill="1" applyBorder="1" applyAlignment="1">
      <alignment horizontal="left" vertical="center" wrapText="1"/>
    </xf>
    <xf numFmtId="0" fontId="129" fillId="0" borderId="1" xfId="0" applyFont="1" applyFill="1" applyBorder="1" applyAlignment="1">
      <alignment horizontal="left" vertical="center" wrapText="1"/>
    </xf>
    <xf numFmtId="0" fontId="129" fillId="27" borderId="16" xfId="0" applyFont="1" applyFill="1" applyBorder="1" applyAlignment="1">
      <alignment horizontal="left" vertical="center" wrapText="1"/>
    </xf>
    <xf numFmtId="0" fontId="129" fillId="27" borderId="11" xfId="0" applyFont="1" applyFill="1" applyBorder="1" applyAlignment="1">
      <alignment horizontal="left" vertical="center" wrapText="1"/>
    </xf>
    <xf numFmtId="0" fontId="129" fillId="27" borderId="13" xfId="0" applyFont="1" applyFill="1" applyBorder="1" applyAlignment="1">
      <alignment horizontal="left" vertical="center" wrapText="1"/>
    </xf>
    <xf numFmtId="2" fontId="88" fillId="24" borderId="1" xfId="0" applyNumberFormat="1" applyFont="1" applyFill="1" applyBorder="1" applyAlignment="1">
      <alignment horizontal="left" vertical="center"/>
    </xf>
    <xf numFmtId="0" fontId="88" fillId="24" borderId="1" xfId="0" applyFont="1" applyFill="1" applyBorder="1" applyAlignment="1">
      <alignment horizontal="left" vertical="center"/>
    </xf>
    <xf numFmtId="0" fontId="88" fillId="0" borderId="1" xfId="0" applyFont="1" applyBorder="1" applyAlignment="1">
      <alignment horizontal="left" vertical="center"/>
    </xf>
    <xf numFmtId="0" fontId="130" fillId="0" borderId="1" xfId="0" applyFont="1" applyFill="1" applyBorder="1" applyAlignment="1">
      <alignment horizontal="left" vertical="center" wrapText="1"/>
    </xf>
    <xf numFmtId="0" fontId="130" fillId="27" borderId="13" xfId="0" applyFont="1" applyFill="1" applyBorder="1" applyAlignment="1">
      <alignment horizontal="left" vertical="center" wrapText="1"/>
    </xf>
    <xf numFmtId="2" fontId="131" fillId="24" borderId="1" xfId="0" applyNumberFormat="1" applyFont="1" applyFill="1" applyBorder="1" applyAlignment="1">
      <alignment horizontal="left" vertical="center"/>
    </xf>
    <xf numFmtId="0" fontId="131" fillId="24" borderId="1" xfId="0" applyFont="1" applyFill="1" applyBorder="1" applyAlignment="1">
      <alignment horizontal="left" vertical="center" wrapText="1"/>
    </xf>
    <xf numFmtId="0" fontId="131" fillId="24" borderId="1" xfId="0" applyFont="1" applyFill="1" applyBorder="1" applyAlignment="1">
      <alignment horizontal="left" vertical="center"/>
    </xf>
    <xf numFmtId="0" fontId="131" fillId="0" borderId="1" xfId="0" applyFont="1" applyBorder="1" applyAlignment="1">
      <alignment horizontal="left" vertical="center"/>
    </xf>
    <xf numFmtId="0" fontId="130" fillId="27" borderId="17" xfId="0" applyFont="1" applyFill="1" applyBorder="1" applyAlignment="1">
      <alignment horizontal="left" vertical="center" wrapText="1"/>
    </xf>
    <xf numFmtId="0" fontId="85" fillId="0" borderId="11" xfId="44" applyFont="1" applyFill="1" applyBorder="1" applyAlignment="1">
      <alignment horizontal="left" vertical="center" wrapText="1"/>
    </xf>
    <xf numFmtId="0" fontId="85" fillId="0" borderId="11" xfId="44" applyFont="1" applyFill="1" applyBorder="1" applyAlignment="1">
      <alignment vertical="center" wrapText="1"/>
    </xf>
    <xf numFmtId="0" fontId="0" fillId="0" borderId="11" xfId="0" applyFill="1" applyBorder="1" applyAlignment="1">
      <alignment horizontal="center" vertical="center" wrapText="1"/>
    </xf>
    <xf numFmtId="0" fontId="85" fillId="0" borderId="11" xfId="0" applyFont="1" applyFill="1" applyBorder="1" applyAlignment="1">
      <alignment horizontal="left" vertical="center" wrapText="1"/>
    </xf>
    <xf numFmtId="0" fontId="0" fillId="24" borderId="1" xfId="0" applyFill="1" applyBorder="1" applyAlignment="1">
      <alignment wrapText="1"/>
    </xf>
    <xf numFmtId="0" fontId="0" fillId="0" borderId="1" xfId="0" applyBorder="1" applyAlignment="1">
      <alignment wrapText="1"/>
    </xf>
    <xf numFmtId="0" fontId="45" fillId="24" borderId="11" xfId="0" applyFont="1" applyFill="1" applyBorder="1" applyAlignment="1">
      <alignment wrapText="1"/>
    </xf>
    <xf numFmtId="0" fontId="54" fillId="0" borderId="1" xfId="0" applyFont="1" applyBorder="1" applyAlignment="1">
      <alignment wrapText="1"/>
    </xf>
    <xf numFmtId="0" fontId="12" fillId="0" borderId="14" xfId="0" quotePrefix="1" applyFont="1" applyBorder="1" applyAlignment="1">
      <alignment horizontal="left" vertical="center" wrapText="1"/>
    </xf>
    <xf numFmtId="0" fontId="0" fillId="0" borderId="12" xfId="0" applyFill="1" applyBorder="1" applyAlignment="1">
      <alignment horizontal="left" vertical="center" wrapText="1"/>
    </xf>
    <xf numFmtId="0" fontId="84" fillId="0" borderId="1" xfId="0" applyFont="1" applyBorder="1" applyAlignment="1">
      <alignment horizontal="left" vertical="center" wrapText="1"/>
    </xf>
    <xf numFmtId="0" fontId="84" fillId="0" borderId="19" xfId="0" applyFont="1" applyBorder="1" applyAlignment="1">
      <alignment horizontal="left" vertical="center" wrapText="1"/>
    </xf>
    <xf numFmtId="0" fontId="47" fillId="24" borderId="1" xfId="0" applyFont="1" applyFill="1" applyBorder="1" applyAlignment="1">
      <alignment horizontal="left" vertical="center"/>
    </xf>
    <xf numFmtId="0" fontId="94" fillId="0" borderId="1" xfId="0" applyFont="1" applyBorder="1"/>
    <xf numFmtId="0" fontId="133" fillId="0" borderId="1" xfId="0" applyFont="1" applyBorder="1" applyAlignment="1">
      <alignment vertical="center" wrapText="1"/>
    </xf>
    <xf numFmtId="0" fontId="91" fillId="0" borderId="1" xfId="0" applyFont="1"/>
    <xf numFmtId="0" fontId="134" fillId="0" borderId="1" xfId="0" applyFont="1" applyBorder="1"/>
    <xf numFmtId="0" fontId="89" fillId="33" borderId="1" xfId="0" applyFont="1" applyFill="1" applyBorder="1" applyAlignment="1">
      <alignment vertical="center"/>
    </xf>
    <xf numFmtId="0" fontId="11" fillId="0" borderId="1" xfId="0" applyFont="1" applyBorder="1"/>
    <xf numFmtId="0" fontId="132" fillId="0" borderId="1" xfId="0" applyFont="1" applyBorder="1"/>
    <xf numFmtId="0" fontId="10" fillId="0" borderId="14" xfId="0" quotePrefix="1" applyFont="1" applyBorder="1" applyAlignment="1">
      <alignment horizontal="left" vertical="center" wrapText="1"/>
    </xf>
    <xf numFmtId="0" fontId="84" fillId="24" borderId="12" xfId="0" applyFont="1" applyFill="1" applyBorder="1" applyAlignment="1">
      <alignment vertical="center" wrapText="1"/>
    </xf>
    <xf numFmtId="0" fontId="88" fillId="24" borderId="11" xfId="0" applyFont="1" applyFill="1" applyBorder="1" applyAlignment="1">
      <alignment vertical="center" wrapText="1"/>
    </xf>
    <xf numFmtId="0" fontId="84" fillId="24" borderId="14" xfId="0" quotePrefix="1" applyFont="1" applyFill="1" applyBorder="1" applyAlignment="1">
      <alignment horizontal="left" vertical="center" wrapText="1"/>
    </xf>
    <xf numFmtId="0" fontId="91" fillId="24" borderId="1" xfId="0" applyFont="1" applyFill="1" applyBorder="1" applyAlignment="1">
      <alignment horizontal="center" vertical="center" wrapText="1"/>
    </xf>
    <xf numFmtId="0" fontId="9" fillId="0" borderId="14" xfId="0" quotePrefix="1" applyFont="1" applyBorder="1" applyAlignment="1">
      <alignment horizontal="left" vertical="center" wrapText="1"/>
    </xf>
    <xf numFmtId="0" fontId="0" fillId="24" borderId="12" xfId="0" applyFill="1" applyBorder="1" applyAlignment="1">
      <alignment horizontal="center" vertical="center"/>
    </xf>
    <xf numFmtId="0" fontId="0" fillId="0" borderId="11" xfId="0" quotePrefix="1" applyBorder="1" applyAlignment="1">
      <alignment horizontal="left" vertical="center" wrapText="1"/>
    </xf>
    <xf numFmtId="0" fontId="19" fillId="0" borderId="11" xfId="0" quotePrefix="1" applyFont="1" applyBorder="1" applyAlignment="1">
      <alignment horizontal="left" vertical="center" wrapText="1"/>
    </xf>
    <xf numFmtId="0" fontId="0" fillId="24" borderId="25" xfId="0" applyFill="1" applyBorder="1" applyAlignment="1">
      <alignment horizontal="center" vertical="center"/>
    </xf>
    <xf numFmtId="0" fontId="0" fillId="0" borderId="25" xfId="0" applyFill="1" applyBorder="1" applyAlignment="1">
      <alignment horizontal="left" vertical="center" wrapText="1"/>
    </xf>
    <xf numFmtId="0" fontId="55" fillId="0" borderId="18" xfId="44" applyFont="1" applyBorder="1" applyAlignment="1">
      <alignment vertical="center" wrapText="1"/>
    </xf>
    <xf numFmtId="0" fontId="47" fillId="0" borderId="18" xfId="0" applyFont="1" applyBorder="1" applyAlignment="1">
      <alignment horizontal="center" vertical="center" wrapText="1"/>
    </xf>
    <xf numFmtId="0" fontId="0" fillId="0" borderId="41" xfId="0" quotePrefix="1" applyBorder="1" applyAlignment="1">
      <alignment horizontal="left" vertical="center" wrapText="1"/>
    </xf>
    <xf numFmtId="0" fontId="55" fillId="0" borderId="11" xfId="44" applyFont="1" applyFill="1" applyBorder="1" applyAlignment="1">
      <alignment horizontal="left" vertical="center" wrapText="1"/>
    </xf>
    <xf numFmtId="0" fontId="55" fillId="0" borderId="11" xfId="0" applyFont="1" applyFill="1" applyBorder="1" applyAlignment="1">
      <alignment horizontal="center" vertical="center" wrapText="1"/>
    </xf>
    <xf numFmtId="0" fontId="54" fillId="0" borderId="11" xfId="0" quotePrefix="1" applyFont="1" applyFill="1" applyBorder="1" applyAlignment="1">
      <alignment horizontal="left" vertical="center" wrapText="1"/>
    </xf>
    <xf numFmtId="0" fontId="84" fillId="0" borderId="11" xfId="0" quotePrefix="1" applyFont="1" applyFill="1" applyBorder="1" applyAlignment="1">
      <alignment horizontal="left" vertical="center" wrapText="1"/>
    </xf>
    <xf numFmtId="0" fontId="55" fillId="0" borderId="11" xfId="44" applyFont="1" applyFill="1" applyBorder="1" applyAlignment="1">
      <alignment horizontal="justify" vertical="center" wrapText="1"/>
    </xf>
    <xf numFmtId="0" fontId="47" fillId="0" borderId="11" xfId="0" applyFont="1" applyFill="1" applyBorder="1" applyAlignment="1">
      <alignment horizontal="center" vertical="center" wrapText="1"/>
    </xf>
    <xf numFmtId="0" fontId="84" fillId="0" borderId="11" xfId="0" applyFont="1" applyFill="1" applyBorder="1" applyAlignment="1">
      <alignment horizontal="center" vertical="center" wrapText="1"/>
    </xf>
    <xf numFmtId="0" fontId="47" fillId="0" borderId="11" xfId="44" applyFont="1" applyFill="1" applyBorder="1" applyAlignment="1">
      <alignment horizontal="left" vertical="center" wrapText="1"/>
    </xf>
    <xf numFmtId="0" fontId="0" fillId="0" borderId="11" xfId="0" quotePrefix="1" applyFill="1" applyBorder="1" applyAlignment="1">
      <alignment horizontal="left" vertical="center" wrapText="1"/>
    </xf>
    <xf numFmtId="0" fontId="55" fillId="0" borderId="11" xfId="0" applyFont="1" applyFill="1" applyBorder="1" applyAlignment="1">
      <alignment horizontal="left" vertical="center" wrapText="1"/>
    </xf>
    <xf numFmtId="0" fontId="54" fillId="0" borderId="11" xfId="0" applyFont="1" applyFill="1" applyBorder="1" applyAlignment="1">
      <alignment horizontal="center" vertical="center" wrapText="1"/>
    </xf>
    <xf numFmtId="0" fontId="54" fillId="0" borderId="12" xfId="0" applyFont="1" applyFill="1" applyBorder="1" applyAlignment="1">
      <alignment horizontal="center" vertical="center" wrapText="1"/>
    </xf>
    <xf numFmtId="0" fontId="70" fillId="0" borderId="1" xfId="0" applyFont="1" applyBorder="1" applyAlignment="1">
      <alignment horizontal="right" vertical="center"/>
    </xf>
    <xf numFmtId="2" fontId="0" fillId="24" borderId="26" xfId="0" applyNumberFormat="1" applyFill="1" applyBorder="1"/>
    <xf numFmtId="2" fontId="45" fillId="24" borderId="26" xfId="0" applyNumberFormat="1" applyFont="1" applyFill="1" applyBorder="1" applyAlignment="1">
      <alignment horizontal="center" vertical="center"/>
    </xf>
    <xf numFmtId="0" fontId="0" fillId="0" borderId="29" xfId="0" applyBorder="1" applyAlignment="1">
      <alignment horizontal="center" vertical="center" wrapText="1"/>
    </xf>
    <xf numFmtId="0" fontId="85" fillId="0" borderId="29" xfId="0" applyFont="1" applyBorder="1" applyAlignment="1">
      <alignment horizontal="left" vertical="center" wrapText="1"/>
    </xf>
    <xf numFmtId="0" fontId="54" fillId="0" borderId="29" xfId="0" applyFont="1" applyBorder="1" applyAlignment="1">
      <alignment horizontal="center" vertical="center" wrapText="1"/>
    </xf>
    <xf numFmtId="0" fontId="54" fillId="0" borderId="17" xfId="0" applyFont="1" applyBorder="1" applyAlignment="1">
      <alignment vertical="center" wrapText="1"/>
    </xf>
    <xf numFmtId="0" fontId="84" fillId="0" borderId="17" xfId="0" applyFont="1" applyFill="1" applyBorder="1" applyAlignment="1" applyProtection="1">
      <alignment horizontal="center" vertical="center" wrapText="1"/>
      <protection locked="0"/>
    </xf>
    <xf numFmtId="0" fontId="0" fillId="0" borderId="25" xfId="0" applyBorder="1" applyAlignment="1">
      <alignment horizontal="center" vertical="center" wrapText="1"/>
    </xf>
    <xf numFmtId="0" fontId="85" fillId="0" borderId="25" xfId="0" applyFont="1" applyBorder="1" applyAlignment="1">
      <alignment horizontal="left" vertical="center" wrapText="1"/>
    </xf>
    <xf numFmtId="0" fontId="54" fillId="0" borderId="25" xfId="0" applyFont="1" applyBorder="1" applyAlignment="1">
      <alignment horizontal="center" vertical="center" wrapText="1"/>
    </xf>
    <xf numFmtId="0" fontId="54" fillId="0" borderId="18" xfId="0" applyFont="1" applyBorder="1" applyAlignment="1">
      <alignment vertical="center" wrapText="1"/>
    </xf>
    <xf numFmtId="0" fontId="84" fillId="0" borderId="18" xfId="0" applyFont="1" applyFill="1" applyBorder="1" applyAlignment="1" applyProtection="1">
      <alignment horizontal="center" vertical="center" wrapText="1"/>
      <protection locked="0"/>
    </xf>
    <xf numFmtId="0" fontId="47" fillId="24" borderId="11" xfId="0" applyFont="1" applyFill="1" applyBorder="1" applyAlignment="1">
      <alignment horizontal="center" vertical="center" wrapText="1"/>
    </xf>
    <xf numFmtId="0" fontId="55" fillId="0" borderId="17" xfId="44" applyFont="1" applyBorder="1" applyAlignment="1">
      <alignment vertical="center" wrapText="1"/>
    </xf>
    <xf numFmtId="0" fontId="54" fillId="24" borderId="14" xfId="44" applyFont="1" applyFill="1" applyBorder="1" applyAlignment="1">
      <alignment horizontal="left" vertical="center" wrapText="1"/>
    </xf>
    <xf numFmtId="0" fontId="54" fillId="0" borderId="14" xfId="44" quotePrefix="1" applyFont="1" applyBorder="1" applyAlignment="1">
      <alignment horizontal="left" vertical="center" wrapText="1"/>
    </xf>
    <xf numFmtId="0" fontId="0" fillId="0" borderId="35" xfId="0" applyFill="1" applyBorder="1" applyAlignment="1">
      <alignment horizontal="left" vertical="center" wrapText="1"/>
    </xf>
    <xf numFmtId="0" fontId="84" fillId="0" borderId="11" xfId="0" quotePrefix="1" applyFont="1" applyBorder="1" applyAlignment="1">
      <alignment horizontal="left" vertical="center" wrapText="1"/>
    </xf>
    <xf numFmtId="0" fontId="47" fillId="0" borderId="35" xfId="0" applyFont="1" applyBorder="1" applyAlignment="1">
      <alignment horizontal="center" vertical="center" wrapText="1"/>
    </xf>
    <xf numFmtId="0" fontId="17" fillId="0" borderId="11" xfId="0" quotePrefix="1" applyFont="1" applyBorder="1" applyAlignment="1">
      <alignment horizontal="left" vertical="center" wrapText="1"/>
    </xf>
    <xf numFmtId="0" fontId="0" fillId="35" borderId="35" xfId="0" applyFill="1" applyBorder="1" applyAlignment="1">
      <alignment horizontal="center" vertical="center"/>
    </xf>
    <xf numFmtId="0" fontId="0" fillId="24" borderId="35" xfId="0" applyFill="1" applyBorder="1" applyAlignment="1">
      <alignment horizontal="center" vertical="center"/>
    </xf>
    <xf numFmtId="0" fontId="54" fillId="0" borderId="11" xfId="0" quotePrefix="1" applyFont="1" applyBorder="1" applyAlignment="1">
      <alignment horizontal="left" vertical="center" wrapText="1"/>
    </xf>
    <xf numFmtId="0" fontId="45" fillId="24" borderId="35" xfId="0" applyFont="1" applyFill="1" applyBorder="1" applyAlignment="1">
      <alignment horizontal="center" vertical="center" wrapText="1"/>
    </xf>
    <xf numFmtId="0" fontId="0" fillId="32" borderId="11" xfId="0" quotePrefix="1" applyFill="1" applyBorder="1" applyAlignment="1">
      <alignment horizontal="left" vertical="center" wrapText="1"/>
    </xf>
    <xf numFmtId="0" fontId="84" fillId="0" borderId="11" xfId="44" quotePrefix="1" applyFont="1" applyBorder="1" applyAlignment="1">
      <alignment horizontal="left" vertical="center" wrapText="1"/>
    </xf>
    <xf numFmtId="0" fontId="17" fillId="24" borderId="11" xfId="0" quotePrefix="1" applyFont="1" applyFill="1" applyBorder="1" applyAlignment="1">
      <alignment horizontal="left" vertical="center" wrapText="1"/>
    </xf>
    <xf numFmtId="0" fontId="0" fillId="0" borderId="11" xfId="42" quotePrefix="1" applyFont="1" applyBorder="1" applyAlignment="1">
      <alignment horizontal="left" vertical="center" wrapText="1"/>
    </xf>
    <xf numFmtId="0" fontId="0" fillId="0" borderId="11" xfId="0" quotePrefix="1" applyBorder="1" applyAlignment="1">
      <alignment vertical="center" wrapText="1"/>
    </xf>
    <xf numFmtId="0" fontId="0" fillId="0" borderId="35" xfId="0" applyFill="1" applyBorder="1" applyAlignment="1">
      <alignment horizontal="center" vertical="center"/>
    </xf>
    <xf numFmtId="0" fontId="54" fillId="24" borderId="11" xfId="0" quotePrefix="1" applyFont="1" applyFill="1" applyBorder="1" applyAlignment="1">
      <alignment horizontal="left" vertical="center" wrapText="1"/>
    </xf>
    <xf numFmtId="0" fontId="0" fillId="24" borderId="35" xfId="0" applyFill="1" applyBorder="1" applyAlignment="1">
      <alignment horizontal="center" vertical="center" wrapText="1"/>
    </xf>
    <xf numFmtId="0" fontId="88" fillId="0" borderId="35" xfId="0" applyFont="1" applyBorder="1" applyAlignment="1">
      <alignment horizontal="center" vertical="center" wrapText="1"/>
    </xf>
    <xf numFmtId="0" fontId="84" fillId="0" borderId="35" xfId="0" quotePrefix="1" applyFont="1" applyBorder="1" applyAlignment="1">
      <alignment horizontal="left" vertical="center" wrapText="1"/>
    </xf>
    <xf numFmtId="0" fontId="0" fillId="24" borderId="11" xfId="0" quotePrefix="1" applyFill="1" applyBorder="1" applyAlignment="1">
      <alignment wrapText="1"/>
    </xf>
    <xf numFmtId="0" fontId="0" fillId="0" borderId="36" xfId="0" applyFill="1" applyBorder="1" applyAlignment="1">
      <alignment horizontal="center" vertical="center"/>
    </xf>
    <xf numFmtId="0" fontId="0" fillId="0" borderId="36" xfId="0" applyFill="1" applyBorder="1" applyAlignment="1">
      <alignment horizontal="left" vertical="center" wrapText="1"/>
    </xf>
    <xf numFmtId="0" fontId="52" fillId="27" borderId="12" xfId="0" applyFont="1" applyFill="1" applyBorder="1" applyAlignment="1">
      <alignment horizontal="center" vertical="center" wrapText="1"/>
    </xf>
    <xf numFmtId="0" fontId="135" fillId="24" borderId="1" xfId="0" applyFont="1" applyFill="1" applyBorder="1" applyAlignment="1">
      <alignment vertical="top"/>
    </xf>
    <xf numFmtId="0" fontId="7" fillId="0" borderId="35" xfId="0" applyFont="1" applyFill="1" applyBorder="1" applyAlignment="1">
      <alignment horizontal="left" vertical="center" wrapText="1"/>
    </xf>
    <xf numFmtId="0" fontId="0" fillId="30" borderId="12" xfId="0" applyFill="1" applyBorder="1" applyAlignment="1">
      <alignment horizontal="center" vertical="center" wrapText="1"/>
    </xf>
    <xf numFmtId="0" fontId="53" fillId="27" borderId="11" xfId="0" applyFont="1" applyFill="1" applyBorder="1" applyAlignment="1">
      <alignment horizontal="left" vertical="center" wrapText="1"/>
    </xf>
    <xf numFmtId="0" fontId="98" fillId="0" borderId="1" xfId="0" applyFont="1" applyBorder="1" applyAlignment="1">
      <alignment horizontal="left" vertical="center" wrapText="1"/>
    </xf>
    <xf numFmtId="0" fontId="6" fillId="0" borderId="14" xfId="0" quotePrefix="1" applyFont="1" applyBorder="1" applyAlignment="1">
      <alignment horizontal="left" vertical="center" wrapText="1"/>
    </xf>
    <xf numFmtId="0" fontId="6" fillId="24" borderId="14" xfId="0" quotePrefix="1" applyFont="1" applyFill="1" applyBorder="1" applyAlignment="1">
      <alignment wrapText="1"/>
    </xf>
    <xf numFmtId="0" fontId="54" fillId="0" borderId="11" xfId="0" applyFont="1" applyFill="1" applyBorder="1" applyAlignment="1">
      <alignment horizontal="left" vertical="center" wrapText="1"/>
    </xf>
    <xf numFmtId="0" fontId="54" fillId="0" borderId="11" xfId="0" applyFont="1" applyFill="1" applyBorder="1" applyAlignment="1">
      <alignment vertical="center" wrapText="1"/>
    </xf>
    <xf numFmtId="0" fontId="55" fillId="0" borderId="1" xfId="0" applyFont="1" applyBorder="1" applyAlignment="1">
      <alignment vertical="center" wrapText="1"/>
    </xf>
    <xf numFmtId="9" fontId="5" fillId="24" borderId="1" xfId="47" applyFont="1" applyFill="1" applyBorder="1" applyAlignment="1">
      <alignment wrapText="1"/>
    </xf>
    <xf numFmtId="0" fontId="54" fillId="24" borderId="12" xfId="0" applyFont="1" applyFill="1" applyBorder="1" applyAlignment="1">
      <alignment horizontal="center" vertical="center" wrapText="1"/>
    </xf>
    <xf numFmtId="0" fontId="54" fillId="24" borderId="1" xfId="0" applyFont="1" applyFill="1" applyBorder="1" applyAlignment="1">
      <alignment wrapText="1"/>
    </xf>
    <xf numFmtId="0" fontId="55" fillId="0" borderId="11" xfId="44" applyFont="1" applyFill="1" applyBorder="1" applyAlignment="1">
      <alignment vertical="center" wrapText="1"/>
    </xf>
    <xf numFmtId="0" fontId="54" fillId="0" borderId="14" xfId="0" quotePrefix="1" applyFont="1" applyFill="1" applyBorder="1" applyAlignment="1">
      <alignment horizontal="left" vertical="center" wrapText="1"/>
    </xf>
    <xf numFmtId="0" fontId="54" fillId="0" borderId="1" xfId="0" applyFont="1" applyFill="1" applyBorder="1" applyAlignment="1">
      <alignment wrapText="1"/>
    </xf>
    <xf numFmtId="0" fontId="54" fillId="0" borderId="14" xfId="0" applyFont="1" applyFill="1" applyBorder="1" applyAlignment="1">
      <alignment vertical="center" wrapText="1"/>
    </xf>
    <xf numFmtId="0" fontId="54" fillId="0" borderId="1" xfId="0" applyFont="1" applyFill="1" applyBorder="1"/>
    <xf numFmtId="0" fontId="4" fillId="0" borderId="20" xfId="0" quotePrefix="1" applyFont="1" applyBorder="1" applyAlignment="1">
      <alignment horizontal="left" vertical="center" wrapText="1"/>
    </xf>
    <xf numFmtId="0" fontId="4" fillId="0" borderId="14" xfId="0" quotePrefix="1" applyFont="1" applyBorder="1" applyAlignment="1">
      <alignment horizontal="left" vertical="center" wrapText="1"/>
    </xf>
    <xf numFmtId="0" fontId="4" fillId="24" borderId="1" xfId="0" applyFont="1" applyFill="1" applyBorder="1"/>
    <xf numFmtId="0" fontId="54" fillId="0" borderId="1" xfId="0" applyFont="1" applyFill="1" applyBorder="1" applyAlignment="1">
      <alignment horizontal="center" vertical="center" wrapText="1"/>
    </xf>
    <xf numFmtId="0" fontId="54" fillId="0" borderId="35" xfId="0" applyFont="1" applyFill="1" applyBorder="1" applyAlignment="1">
      <alignment horizontal="center" vertical="center"/>
    </xf>
    <xf numFmtId="0" fontId="54" fillId="0" borderId="35" xfId="0" applyFont="1" applyFill="1" applyBorder="1" applyAlignment="1">
      <alignment horizontal="left" vertical="center" wrapText="1"/>
    </xf>
    <xf numFmtId="0" fontId="54" fillId="0" borderId="1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0" borderId="14" xfId="0" quotePrefix="1" applyFont="1" applyBorder="1" applyAlignment="1">
      <alignment horizontal="left" vertical="center" wrapText="1"/>
    </xf>
    <xf numFmtId="0" fontId="55" fillId="0" borderId="11" xfId="0" applyFont="1" applyFill="1" applyBorder="1" applyAlignment="1">
      <alignment vertical="center" wrapText="1"/>
    </xf>
    <xf numFmtId="0" fontId="54" fillId="0" borderId="12" xfId="0" applyFont="1" applyFill="1" applyBorder="1" applyAlignment="1">
      <alignment horizontal="left" vertical="center" wrapText="1"/>
    </xf>
    <xf numFmtId="0" fontId="55" fillId="0" borderId="19" xfId="0" applyFont="1" applyBorder="1" applyAlignment="1">
      <alignment vertical="center"/>
    </xf>
    <xf numFmtId="0" fontId="78" fillId="0" borderId="11" xfId="42" applyFont="1" applyBorder="1" applyAlignment="1">
      <alignment vertical="center" wrapText="1"/>
    </xf>
    <xf numFmtId="0" fontId="3" fillId="0" borderId="35" xfId="0" applyFont="1" applyFill="1" applyBorder="1" applyAlignment="1">
      <alignment horizontal="left" vertical="center" wrapText="1"/>
    </xf>
    <xf numFmtId="0" fontId="54" fillId="24" borderId="1" xfId="0" applyFont="1" applyFill="1" applyBorder="1" applyAlignment="1">
      <alignment horizontal="center" vertical="center" wrapText="1"/>
    </xf>
    <xf numFmtId="0" fontId="91" fillId="24" borderId="12" xfId="0" applyFont="1" applyFill="1" applyBorder="1" applyAlignment="1">
      <alignment horizontal="center" vertical="center" wrapText="1"/>
    </xf>
    <xf numFmtId="0" fontId="77" fillId="24" borderId="11" xfId="0" applyFont="1" applyFill="1" applyBorder="1" applyAlignment="1">
      <alignment horizontal="center" vertical="center" wrapText="1"/>
    </xf>
    <xf numFmtId="0" fontId="54" fillId="24" borderId="11" xfId="0" applyFont="1" applyFill="1" applyBorder="1" applyAlignment="1">
      <alignment horizontal="center" vertical="center" wrapText="1"/>
    </xf>
    <xf numFmtId="0" fontId="55" fillId="24" borderId="11" xfId="42" applyFont="1" applyFill="1" applyBorder="1" applyAlignment="1">
      <alignment vertical="center" wrapText="1"/>
    </xf>
    <xf numFmtId="0" fontId="54" fillId="0" borderId="14" xfId="42" quotePrefix="1" applyFont="1" applyBorder="1" applyAlignment="1">
      <alignment horizontal="left" vertical="center" wrapText="1"/>
    </xf>
    <xf numFmtId="0" fontId="2" fillId="0" borderId="14" xfId="0" quotePrefix="1" applyFont="1" applyBorder="1" applyAlignment="1">
      <alignment vertical="center" wrapText="1"/>
    </xf>
    <xf numFmtId="0" fontId="53" fillId="27" borderId="11" xfId="0" applyFont="1" applyFill="1" applyBorder="1" applyAlignment="1">
      <alignment horizontal="center" vertical="center" wrapText="1"/>
    </xf>
    <xf numFmtId="0" fontId="55" fillId="0" borderId="35" xfId="44" applyFont="1" applyBorder="1" applyAlignment="1">
      <alignment vertical="center" wrapText="1"/>
    </xf>
    <xf numFmtId="0" fontId="54" fillId="24" borderId="35" xfId="0" applyFont="1" applyFill="1" applyBorder="1" applyAlignment="1">
      <alignment horizontal="center" vertical="center" wrapText="1"/>
    </xf>
    <xf numFmtId="0" fontId="54" fillId="24" borderId="43" xfId="0" applyFont="1" applyFill="1" applyBorder="1" applyAlignment="1">
      <alignment horizontal="center" vertical="center" wrapText="1"/>
    </xf>
    <xf numFmtId="0" fontId="78" fillId="0" borderId="11" xfId="44" applyFont="1" applyFill="1" applyBorder="1" applyAlignment="1">
      <alignment vertical="center" wrapText="1"/>
    </xf>
    <xf numFmtId="0" fontId="137" fillId="24" borderId="11" xfId="0" applyFont="1" applyFill="1" applyBorder="1" applyAlignment="1">
      <alignment horizontal="center" vertical="center" wrapText="1"/>
    </xf>
    <xf numFmtId="0" fontId="137" fillId="24" borderId="35" xfId="0" applyFont="1" applyFill="1" applyBorder="1" applyAlignment="1">
      <alignment horizontal="center" vertical="center" wrapText="1"/>
    </xf>
    <xf numFmtId="0" fontId="55" fillId="24" borderId="35" xfId="44" applyFont="1" applyFill="1" applyBorder="1" applyAlignment="1">
      <alignment vertical="center" wrapText="1"/>
    </xf>
    <xf numFmtId="0" fontId="0" fillId="24" borderId="1" xfId="0" applyFill="1" applyBorder="1" applyAlignment="1">
      <alignment horizontal="left" vertical="top"/>
    </xf>
    <xf numFmtId="0" fontId="1" fillId="0" borderId="11" xfId="0" quotePrefix="1" applyFont="1" applyBorder="1" applyAlignment="1">
      <alignment vertical="center" wrapText="1"/>
    </xf>
    <xf numFmtId="0" fontId="49" fillId="24" borderId="11" xfId="0" applyFont="1" applyFill="1" applyBorder="1" applyAlignment="1">
      <alignment horizontal="center" vertical="center" wrapText="1"/>
    </xf>
    <xf numFmtId="0" fontId="8" fillId="24" borderId="1" xfId="0" applyFont="1" applyFill="1" applyBorder="1" applyAlignment="1">
      <alignment horizontal="left" vertical="top" wrapText="1"/>
    </xf>
    <xf numFmtId="0" fontId="54" fillId="24" borderId="1" xfId="0" applyFont="1" applyFill="1" applyBorder="1"/>
    <xf numFmtId="0" fontId="1" fillId="0" borderId="11" xfId="0" quotePrefix="1" applyFont="1" applyBorder="1" applyAlignment="1">
      <alignment horizontal="left" vertical="center" wrapText="1"/>
    </xf>
    <xf numFmtId="0" fontId="1" fillId="0" borderId="11" xfId="0" quotePrefix="1" applyFont="1" applyFill="1" applyBorder="1" applyAlignment="1">
      <alignment horizontal="left" vertical="center" wrapText="1"/>
    </xf>
    <xf numFmtId="0" fontId="54" fillId="47" borderId="12" xfId="0" applyFont="1" applyFill="1" applyBorder="1" applyAlignment="1">
      <alignment horizontal="center" vertical="center" wrapText="1"/>
    </xf>
    <xf numFmtId="0" fontId="49" fillId="0" borderId="1" xfId="0" applyFont="1" applyBorder="1" applyAlignment="1">
      <alignment wrapText="1"/>
    </xf>
    <xf numFmtId="0" fontId="49" fillId="24" borderId="1" xfId="0" applyFont="1" applyFill="1" applyBorder="1" applyAlignment="1">
      <alignment horizontal="center" vertical="center" wrapText="1"/>
    </xf>
    <xf numFmtId="0" fontId="49" fillId="24" borderId="1" xfId="0" applyFont="1" applyFill="1" applyBorder="1"/>
    <xf numFmtId="0" fontId="49" fillId="0" borderId="1" xfId="0" applyFont="1" applyFill="1" applyBorder="1"/>
    <xf numFmtId="0" fontId="49" fillId="0" borderId="1" xfId="0" applyFont="1" applyBorder="1"/>
    <xf numFmtId="0" fontId="51" fillId="24" borderId="1" xfId="0" applyFont="1" applyFill="1" applyBorder="1" applyAlignment="1">
      <alignment vertical="top"/>
    </xf>
    <xf numFmtId="0" fontId="51" fillId="24" borderId="1" xfId="0" applyFont="1" applyFill="1" applyBorder="1" applyAlignment="1">
      <alignment horizontal="center" vertical="top" wrapText="1"/>
    </xf>
    <xf numFmtId="0" fontId="84" fillId="24" borderId="15" xfId="0" applyFont="1" applyFill="1" applyBorder="1" applyAlignment="1">
      <alignment horizontal="left" vertical="center" wrapText="1"/>
    </xf>
    <xf numFmtId="0" fontId="42" fillId="27" borderId="11" xfId="0" applyFont="1" applyFill="1" applyBorder="1" applyAlignment="1">
      <alignment vertical="center" wrapText="1"/>
    </xf>
    <xf numFmtId="0" fontId="42" fillId="27" borderId="11" xfId="0" applyFont="1" applyFill="1" applyBorder="1" applyAlignment="1">
      <alignment horizontal="left" vertical="center" wrapText="1"/>
    </xf>
    <xf numFmtId="2" fontId="140" fillId="24" borderId="1" xfId="0" applyNumberFormat="1" applyFont="1" applyFill="1" applyBorder="1" applyAlignment="1">
      <alignment vertical="center" wrapText="1"/>
    </xf>
    <xf numFmtId="0" fontId="140" fillId="24" borderId="1" xfId="0" applyFont="1" applyFill="1" applyBorder="1" applyAlignment="1">
      <alignment vertical="center" wrapText="1"/>
    </xf>
    <xf numFmtId="0" fontId="140" fillId="24" borderId="1" xfId="0" applyFont="1" applyFill="1" applyBorder="1" applyAlignment="1">
      <alignment vertical="center"/>
    </xf>
    <xf numFmtId="2" fontId="141" fillId="24" borderId="1" xfId="0" applyNumberFormat="1" applyFont="1" applyFill="1" applyBorder="1" applyAlignment="1">
      <alignment vertical="center"/>
    </xf>
    <xf numFmtId="0" fontId="140" fillId="0" borderId="1" xfId="0" applyFont="1" applyBorder="1" applyAlignment="1">
      <alignment wrapText="1"/>
    </xf>
    <xf numFmtId="2" fontId="140" fillId="24" borderId="1" xfId="0" applyNumberFormat="1" applyFont="1" applyFill="1" applyBorder="1" applyAlignment="1">
      <alignment horizontal="center" vertical="center"/>
    </xf>
    <xf numFmtId="0" fontId="140" fillId="24" borderId="1" xfId="0" applyFont="1" applyFill="1" applyBorder="1" applyAlignment="1">
      <alignment horizontal="center" vertical="center" wrapText="1"/>
    </xf>
    <xf numFmtId="0" fontId="140" fillId="24" borderId="1" xfId="0" applyFont="1" applyFill="1" applyBorder="1" applyAlignment="1">
      <alignment horizontal="center" vertical="center"/>
    </xf>
    <xf numFmtId="2" fontId="140" fillId="24" borderId="1" xfId="0" applyNumberFormat="1" applyFont="1" applyFill="1" applyBorder="1"/>
    <xf numFmtId="0" fontId="140" fillId="24" borderId="1" xfId="0" applyFont="1" applyFill="1" applyBorder="1"/>
    <xf numFmtId="0" fontId="140" fillId="0" borderId="1" xfId="0" applyFont="1" applyFill="1" applyBorder="1"/>
    <xf numFmtId="2" fontId="140" fillId="0" borderId="1" xfId="0" applyNumberFormat="1" applyFont="1" applyFill="1" applyBorder="1" applyAlignment="1">
      <alignment horizontal="center" vertical="center"/>
    </xf>
    <xf numFmtId="0" fontId="142" fillId="0" borderId="26" xfId="44" applyFont="1" applyFill="1" applyBorder="1" applyAlignment="1">
      <alignment vertical="center"/>
    </xf>
    <xf numFmtId="0" fontId="142" fillId="0" borderId="1" xfId="44" applyFont="1" applyFill="1" applyBorder="1" applyAlignment="1">
      <alignment vertical="center"/>
    </xf>
    <xf numFmtId="0" fontId="140" fillId="0" borderId="1" xfId="0" applyFont="1" applyFill="1" applyBorder="1" applyAlignment="1">
      <alignment horizontal="center" vertical="center"/>
    </xf>
    <xf numFmtId="0" fontId="141" fillId="24" borderId="1" xfId="0" applyFont="1" applyFill="1" applyBorder="1" applyAlignment="1">
      <alignment vertical="top"/>
    </xf>
    <xf numFmtId="2" fontId="143" fillId="24" borderId="1" xfId="0" applyNumberFormat="1" applyFont="1" applyFill="1" applyBorder="1" applyAlignment="1">
      <alignment vertical="center" wrapText="1"/>
    </xf>
    <xf numFmtId="2" fontId="144" fillId="24" borderId="1" xfId="0" applyNumberFormat="1" applyFont="1" applyFill="1" applyBorder="1" applyAlignment="1">
      <alignment vertical="center"/>
    </xf>
    <xf numFmtId="2" fontId="145" fillId="24" borderId="26" xfId="0" applyNumberFormat="1" applyFont="1" applyFill="1" applyBorder="1" applyAlignment="1">
      <alignment horizontal="center" vertical="center"/>
    </xf>
    <xf numFmtId="0" fontId="145" fillId="24" borderId="1" xfId="0" applyFont="1" applyFill="1" applyBorder="1" applyAlignment="1">
      <alignment horizontal="center" vertical="center" wrapText="1"/>
    </xf>
    <xf numFmtId="0" fontId="145" fillId="24" borderId="1" xfId="0" applyFont="1" applyFill="1" applyBorder="1" applyAlignment="1">
      <alignment horizontal="center" vertical="center"/>
    </xf>
    <xf numFmtId="2" fontId="140" fillId="24" borderId="26" xfId="0" applyNumberFormat="1" applyFont="1" applyFill="1" applyBorder="1" applyAlignment="1">
      <alignment horizontal="center" vertical="center"/>
    </xf>
    <xf numFmtId="0" fontId="140" fillId="24" borderId="1" xfId="0" applyFont="1" applyFill="1" applyBorder="1" applyAlignment="1">
      <alignment horizontal="left" vertical="top" wrapText="1"/>
    </xf>
    <xf numFmtId="0" fontId="140" fillId="24" borderId="1" xfId="0" applyFont="1" applyFill="1" applyBorder="1" applyAlignment="1">
      <alignment horizontal="left" vertical="top"/>
    </xf>
    <xf numFmtId="0" fontId="147" fillId="24" borderId="1" xfId="0" applyFont="1" applyFill="1" applyBorder="1" applyAlignment="1">
      <alignment horizontal="justify" vertical="center" wrapText="1"/>
    </xf>
    <xf numFmtId="0" fontId="147" fillId="24" borderId="1" xfId="0" applyFont="1" applyFill="1" applyBorder="1" applyAlignment="1">
      <alignment horizontal="left" vertical="center" wrapText="1"/>
    </xf>
    <xf numFmtId="0" fontId="148" fillId="24" borderId="1" xfId="0" applyFont="1" applyFill="1" applyBorder="1" applyAlignment="1">
      <alignment horizontal="left" vertical="center" wrapText="1"/>
    </xf>
    <xf numFmtId="0" fontId="151" fillId="24" borderId="1" xfId="0" applyFont="1" applyFill="1" applyBorder="1" applyAlignment="1">
      <alignment horizontal="left" vertical="center" wrapText="1"/>
    </xf>
    <xf numFmtId="0" fontId="153" fillId="24" borderId="1" xfId="0" applyFont="1" applyFill="1" applyBorder="1" applyAlignment="1">
      <alignment horizontal="justify" vertical="center" wrapText="1"/>
    </xf>
    <xf numFmtId="0" fontId="154" fillId="24" borderId="1" xfId="0" applyFont="1" applyFill="1" applyBorder="1" applyAlignment="1">
      <alignment horizontal="justify" vertical="center" wrapText="1"/>
    </xf>
    <xf numFmtId="0" fontId="155" fillId="24" borderId="1" xfId="44" applyFont="1" applyFill="1" applyBorder="1" applyAlignment="1">
      <alignment horizontal="justify" vertical="center" wrapText="1"/>
    </xf>
    <xf numFmtId="0" fontId="155" fillId="24" borderId="1" xfId="44" applyFont="1" applyFill="1" applyBorder="1" applyAlignment="1">
      <alignment horizontal="left" vertical="center" wrapText="1"/>
    </xf>
    <xf numFmtId="0" fontId="147" fillId="24" borderId="11" xfId="0" applyFont="1" applyFill="1" applyBorder="1" applyAlignment="1">
      <alignment horizontal="left" vertical="center" wrapText="1"/>
    </xf>
    <xf numFmtId="0" fontId="155" fillId="44" borderId="11" xfId="0" applyFont="1" applyFill="1" applyBorder="1" applyAlignment="1">
      <alignment horizontal="left" vertical="center" wrapText="1"/>
    </xf>
    <xf numFmtId="0" fontId="147" fillId="24" borderId="1" xfId="0" applyFont="1" applyFill="1" applyBorder="1" applyAlignment="1">
      <alignment horizontal="left" vertical="center" wrapText="1"/>
    </xf>
    <xf numFmtId="0" fontId="152" fillId="24" borderId="1" xfId="40" applyFont="1" applyFill="1" applyBorder="1"/>
    <xf numFmtId="0" fontId="85" fillId="0" borderId="11" xfId="44" applyFont="1" applyFill="1" applyBorder="1" applyAlignment="1" applyProtection="1">
      <alignment horizontal="center" vertical="center" wrapText="1"/>
      <protection locked="0"/>
    </xf>
    <xf numFmtId="0" fontId="85" fillId="0" borderId="11" xfId="44" applyFont="1" applyFill="1" applyBorder="1" applyAlignment="1" applyProtection="1">
      <alignment horizontal="left" vertical="center" wrapText="1"/>
      <protection locked="0"/>
    </xf>
    <xf numFmtId="14" fontId="127" fillId="24" borderId="11" xfId="0" applyNumberFormat="1" applyFont="1" applyFill="1" applyBorder="1" applyAlignment="1" applyProtection="1">
      <alignment vertical="center" wrapText="1"/>
      <protection locked="0"/>
    </xf>
    <xf numFmtId="0" fontId="127" fillId="0" borderId="11" xfId="0" applyFont="1" applyBorder="1" applyAlignment="1" applyProtection="1">
      <alignment vertical="center" wrapText="1"/>
      <protection locked="0"/>
    </xf>
    <xf numFmtId="0" fontId="54" fillId="29" borderId="35" xfId="0" applyFont="1" applyFill="1" applyBorder="1" applyAlignment="1" applyProtection="1">
      <alignment horizontal="center" vertical="center" wrapText="1"/>
      <protection locked="0"/>
    </xf>
    <xf numFmtId="0" fontId="54" fillId="24" borderId="12" xfId="0" applyFont="1" applyFill="1" applyBorder="1" applyAlignment="1" applyProtection="1">
      <alignment horizontal="left" vertical="center" wrapText="1"/>
      <protection locked="0"/>
    </xf>
    <xf numFmtId="0" fontId="84" fillId="24" borderId="12" xfId="0" applyFont="1" applyFill="1" applyBorder="1" applyAlignment="1" applyProtection="1">
      <alignment horizontal="left" vertical="center" wrapText="1"/>
      <protection locked="0"/>
    </xf>
    <xf numFmtId="0" fontId="84" fillId="24" borderId="11" xfId="0" applyFont="1" applyFill="1" applyBorder="1" applyAlignment="1" applyProtection="1">
      <alignment vertical="center" wrapText="1"/>
      <protection locked="0"/>
    </xf>
    <xf numFmtId="0" fontId="54" fillId="24" borderId="11" xfId="0" applyFont="1" applyFill="1" applyBorder="1" applyAlignment="1" applyProtection="1">
      <alignment vertical="center" wrapText="1"/>
      <protection locked="0"/>
    </xf>
    <xf numFmtId="0" fontId="54" fillId="0" borderId="11" xfId="0" applyFont="1" applyFill="1" applyBorder="1" applyAlignment="1" applyProtection="1">
      <alignment vertical="center" wrapText="1"/>
      <protection locked="0"/>
    </xf>
    <xf numFmtId="0" fontId="84" fillId="24" borderId="11" xfId="40" applyFont="1" applyFill="1" applyBorder="1" applyAlignment="1" applyProtection="1">
      <alignment vertical="center" wrapText="1"/>
      <protection locked="0"/>
    </xf>
    <xf numFmtId="0" fontId="91" fillId="0" borderId="11" xfId="0" applyFont="1" applyFill="1" applyBorder="1" applyAlignment="1" applyProtection="1">
      <alignment vertical="center" wrapText="1"/>
      <protection locked="0"/>
    </xf>
    <xf numFmtId="0" fontId="91" fillId="24" borderId="11" xfId="0" applyFont="1" applyFill="1" applyBorder="1" applyAlignment="1" applyProtection="1">
      <alignment vertical="center" wrapText="1"/>
      <protection locked="0"/>
    </xf>
    <xf numFmtId="0" fontId="15" fillId="24" borderId="35" xfId="0" applyFont="1" applyFill="1" applyBorder="1" applyAlignment="1" applyProtection="1">
      <alignment vertical="center" wrapText="1"/>
      <protection locked="0"/>
    </xf>
    <xf numFmtId="0" fontId="84" fillId="24" borderId="1" xfId="0" applyFont="1" applyFill="1" applyBorder="1" applyAlignment="1" applyProtection="1">
      <alignment horizontal="left" vertical="center"/>
      <protection locked="0"/>
    </xf>
    <xf numFmtId="0" fontId="84" fillId="39" borderId="11" xfId="0" applyFont="1" applyFill="1" applyBorder="1" applyAlignment="1" applyProtection="1">
      <alignment horizontal="left" vertical="center" wrapText="1"/>
      <protection locked="0"/>
    </xf>
    <xf numFmtId="0" fontId="91" fillId="24" borderId="11" xfId="0" applyFont="1" applyFill="1" applyBorder="1" applyAlignment="1" applyProtection="1">
      <alignment horizontal="left" vertical="center" wrapText="1"/>
      <protection locked="0"/>
    </xf>
    <xf numFmtId="0" fontId="84" fillId="39" borderId="12" xfId="0" applyFont="1" applyFill="1" applyBorder="1" applyAlignment="1" applyProtection="1">
      <alignment horizontal="left" vertical="center" wrapText="1"/>
      <protection locked="0"/>
    </xf>
    <xf numFmtId="0" fontId="54" fillId="29" borderId="36" xfId="0" applyFont="1" applyFill="1" applyBorder="1" applyAlignment="1" applyProtection="1">
      <alignment horizontal="center" vertical="center" wrapText="1"/>
      <protection locked="0"/>
    </xf>
    <xf numFmtId="0" fontId="54" fillId="24" borderId="11" xfId="0" applyFont="1" applyFill="1" applyBorder="1" applyAlignment="1" applyProtection="1">
      <alignment horizontal="left" vertical="center" wrapText="1"/>
      <protection locked="0"/>
    </xf>
    <xf numFmtId="0" fontId="91" fillId="24" borderId="35" xfId="0" applyFont="1" applyFill="1" applyBorder="1" applyAlignment="1" applyProtection="1">
      <alignment horizontal="left" vertical="center" wrapText="1"/>
      <protection locked="0"/>
    </xf>
    <xf numFmtId="0" fontId="84" fillId="24" borderId="11" xfId="0" applyFont="1" applyFill="1" applyBorder="1" applyAlignment="1" applyProtection="1">
      <alignment horizontal="left" vertical="center" wrapText="1"/>
      <protection locked="0"/>
    </xf>
    <xf numFmtId="0" fontId="84" fillId="24" borderId="11" xfId="40" applyFont="1" applyFill="1" applyBorder="1" applyAlignment="1" applyProtection="1">
      <alignment horizontal="left" vertical="center" wrapText="1"/>
      <protection locked="0"/>
    </xf>
    <xf numFmtId="0" fontId="84" fillId="24" borderId="17" xfId="0" applyFont="1" applyFill="1" applyBorder="1" applyAlignment="1" applyProtection="1">
      <alignment horizontal="left" vertical="center" wrapText="1"/>
      <protection locked="0"/>
    </xf>
    <xf numFmtId="0" fontId="54" fillId="0" borderId="11" xfId="0" applyFont="1" applyFill="1" applyBorder="1" applyAlignment="1" applyProtection="1">
      <alignment horizontal="left" vertical="center" wrapText="1"/>
      <protection locked="0"/>
    </xf>
    <xf numFmtId="0" fontId="91" fillId="0" borderId="11" xfId="0" applyFont="1" applyFill="1" applyBorder="1" applyAlignment="1" applyProtection="1">
      <alignment horizontal="left" vertical="center" wrapText="1"/>
      <protection locked="0"/>
    </xf>
    <xf numFmtId="0" fontId="91" fillId="0" borderId="17" xfId="0" applyFont="1" applyFill="1" applyBorder="1" applyAlignment="1" applyProtection="1">
      <alignment horizontal="left" vertical="center" wrapText="1"/>
      <protection locked="0"/>
    </xf>
    <xf numFmtId="0" fontId="8" fillId="24" borderId="11" xfId="0" applyFont="1" applyFill="1" applyBorder="1" applyAlignment="1" applyProtection="1">
      <alignment vertical="top"/>
      <protection locked="0"/>
    </xf>
    <xf numFmtId="0" fontId="91" fillId="0" borderId="18" xfId="0" applyFont="1" applyFill="1" applyBorder="1" applyAlignment="1" applyProtection="1">
      <alignment horizontal="left" vertical="center" wrapText="1"/>
      <protection locked="0"/>
    </xf>
    <xf numFmtId="0" fontId="135" fillId="24" borderId="11" xfId="0" applyFont="1" applyFill="1" applyBorder="1" applyAlignment="1" applyProtection="1">
      <alignment vertical="top"/>
      <protection locked="0"/>
    </xf>
    <xf numFmtId="0" fontId="54" fillId="29" borderId="12" xfId="0" applyFont="1" applyFill="1" applyBorder="1" applyAlignment="1" applyProtection="1">
      <alignment horizontal="center" vertical="center" wrapText="1"/>
      <protection locked="0"/>
    </xf>
    <xf numFmtId="0" fontId="84" fillId="29" borderId="42" xfId="45" applyFont="1" applyFill="1" applyBorder="1" applyAlignment="1" applyProtection="1">
      <alignment horizontal="left" vertical="center" wrapText="1"/>
      <protection locked="0"/>
    </xf>
    <xf numFmtId="0" fontId="54" fillId="29" borderId="35" xfId="45" applyFont="1" applyFill="1" applyBorder="1" applyAlignment="1" applyProtection="1">
      <alignment horizontal="left" vertical="center" wrapText="1"/>
      <protection locked="0"/>
    </xf>
    <xf numFmtId="0" fontId="84" fillId="29" borderId="35" xfId="45" applyFont="1" applyFill="1" applyBorder="1" applyAlignment="1" applyProtection="1">
      <alignment horizontal="left" vertical="center" wrapText="1"/>
      <protection locked="0"/>
    </xf>
    <xf numFmtId="0" fontId="84" fillId="29" borderId="36" xfId="45" applyFont="1" applyFill="1" applyBorder="1" applyAlignment="1" applyProtection="1">
      <alignment horizontal="left" vertical="center" wrapText="1"/>
      <protection locked="0"/>
    </xf>
    <xf numFmtId="0" fontId="54" fillId="0" borderId="12" xfId="0" applyFont="1" applyBorder="1" applyAlignment="1" applyProtection="1">
      <alignment horizontal="center" vertical="center" wrapText="1"/>
      <protection locked="0"/>
    </xf>
    <xf numFmtId="0" fontId="55" fillId="0" borderId="12" xfId="0" applyFont="1" applyBorder="1" applyAlignment="1" applyProtection="1">
      <alignment horizontal="center" vertical="center" wrapText="1"/>
      <protection locked="0"/>
    </xf>
    <xf numFmtId="14" fontId="54" fillId="0" borderId="12" xfId="0" quotePrefix="1" applyNumberFormat="1" applyFont="1" applyBorder="1" applyAlignment="1" applyProtection="1">
      <alignment horizontal="center" vertical="center" wrapText="1"/>
      <protection locked="0"/>
    </xf>
    <xf numFmtId="0" fontId="54" fillId="0" borderId="29" xfId="0" applyFont="1" applyBorder="1" applyAlignment="1" applyProtection="1">
      <alignment horizontal="center" vertical="center" wrapText="1"/>
      <protection locked="0"/>
    </xf>
    <xf numFmtId="0" fontId="55" fillId="0" borderId="29" xfId="0" applyFont="1" applyBorder="1" applyAlignment="1" applyProtection="1">
      <alignment horizontal="center" vertical="center" wrapText="1"/>
      <protection locked="0"/>
    </xf>
    <xf numFmtId="14" fontId="54" fillId="0" borderId="29" xfId="0" quotePrefix="1" applyNumberFormat="1" applyFont="1" applyBorder="1" applyAlignment="1" applyProtection="1">
      <alignment horizontal="center" vertical="center" wrapText="1"/>
      <protection locked="0"/>
    </xf>
    <xf numFmtId="0" fontId="54" fillId="0" borderId="25" xfId="0" applyFont="1" applyBorder="1" applyAlignment="1" applyProtection="1">
      <alignment horizontal="center" vertical="center" wrapText="1"/>
      <protection locked="0"/>
    </xf>
    <xf numFmtId="0" fontId="55" fillId="0" borderId="25" xfId="0" applyFont="1" applyBorder="1" applyAlignment="1" applyProtection="1">
      <alignment horizontal="center" vertical="center" wrapText="1"/>
      <protection locked="0"/>
    </xf>
    <xf numFmtId="14" fontId="54" fillId="0" borderId="25" xfId="0" quotePrefix="1" applyNumberFormat="1" applyFont="1" applyBorder="1" applyAlignment="1" applyProtection="1">
      <alignment horizontal="center" vertical="center" wrapText="1"/>
      <protection locked="0"/>
    </xf>
    <xf numFmtId="0" fontId="39" fillId="25" borderId="1" xfId="0" applyFont="1" applyFill="1" applyBorder="1" applyAlignment="1">
      <alignment horizontal="center" vertical="center" wrapText="1"/>
    </xf>
    <xf numFmtId="0" fontId="146" fillId="26" borderId="1" xfId="44" applyFont="1" applyFill="1" applyBorder="1" applyAlignment="1">
      <alignment horizontal="left" vertical="center" wrapText="1"/>
    </xf>
    <xf numFmtId="0" fontId="148" fillId="42" borderId="1" xfId="0" applyFont="1" applyFill="1" applyBorder="1" applyAlignment="1">
      <alignment horizontal="left" vertical="center" wrapText="1"/>
    </xf>
    <xf numFmtId="0" fontId="165" fillId="24" borderId="1" xfId="0" applyFont="1" applyFill="1" applyBorder="1" applyAlignment="1">
      <alignment horizontal="center" vertical="center" wrapText="1"/>
    </xf>
    <xf numFmtId="0" fontId="147" fillId="24" borderId="1" xfId="0" applyFont="1" applyFill="1" applyBorder="1" applyAlignment="1">
      <alignment horizontal="left" vertical="center" wrapText="1"/>
    </xf>
    <xf numFmtId="0" fontId="147" fillId="40" borderId="1" xfId="0" applyFont="1" applyFill="1" applyBorder="1" applyAlignment="1">
      <alignment horizontal="left" vertical="center" wrapText="1"/>
    </xf>
    <xf numFmtId="0" fontId="148" fillId="40" borderId="1" xfId="0" applyFont="1" applyFill="1" applyBorder="1" applyAlignment="1">
      <alignment horizontal="left" vertical="center" wrapText="1"/>
    </xf>
    <xf numFmtId="0" fontId="155" fillId="48" borderId="1" xfId="0" applyFont="1" applyFill="1" applyBorder="1" applyAlignment="1">
      <alignment horizontal="left" vertical="center" wrapText="1"/>
    </xf>
    <xf numFmtId="0" fontId="148" fillId="0" borderId="1" xfId="0" applyFont="1" applyFill="1" applyBorder="1" applyAlignment="1">
      <alignment horizontal="left" vertical="center" wrapText="1"/>
    </xf>
    <xf numFmtId="0" fontId="148" fillId="24" borderId="1" xfId="0" applyFont="1" applyFill="1" applyBorder="1" applyAlignment="1">
      <alignment horizontal="left" vertical="center" wrapText="1"/>
    </xf>
    <xf numFmtId="0" fontId="147" fillId="42" borderId="1" xfId="0" applyFont="1" applyFill="1" applyBorder="1" applyAlignment="1">
      <alignment horizontal="left" vertical="center" wrapText="1"/>
    </xf>
    <xf numFmtId="0" fontId="148" fillId="46" borderId="1" xfId="0" applyFont="1" applyFill="1" applyBorder="1" applyAlignment="1">
      <alignment horizontal="left" vertical="center" wrapText="1"/>
    </xf>
    <xf numFmtId="0" fontId="148" fillId="25" borderId="1" xfId="0" applyFont="1" applyFill="1" applyBorder="1" applyAlignment="1">
      <alignment horizontal="left" vertical="center" wrapText="1"/>
    </xf>
    <xf numFmtId="0" fontId="147" fillId="36" borderId="1" xfId="0" applyFont="1" applyFill="1" applyBorder="1" applyAlignment="1">
      <alignment horizontal="left" vertical="center" wrapText="1"/>
    </xf>
    <xf numFmtId="0" fontId="148" fillId="36" borderId="1" xfId="0" applyFont="1" applyFill="1" applyBorder="1" applyAlignment="1">
      <alignment horizontal="left" vertical="center" wrapText="1"/>
    </xf>
    <xf numFmtId="0" fontId="147" fillId="0" borderId="1" xfId="0" applyFont="1" applyAlignment="1">
      <alignment wrapText="1"/>
    </xf>
    <xf numFmtId="0" fontId="147" fillId="0" borderId="1" xfId="0" applyFont="1"/>
    <xf numFmtId="0" fontId="147" fillId="0" borderId="1" xfId="0" applyFont="1" applyAlignment="1">
      <alignment horizontal="left" vertical="center" wrapText="1"/>
    </xf>
    <xf numFmtId="0" fontId="147" fillId="0" borderId="1" xfId="0" applyFont="1" applyAlignment="1">
      <alignment horizontal="left" vertical="center"/>
    </xf>
    <xf numFmtId="0" fontId="149" fillId="0" borderId="20" xfId="0" applyFont="1" applyFill="1" applyBorder="1" applyAlignment="1">
      <alignment horizontal="left" vertical="center" wrapText="1"/>
    </xf>
    <xf numFmtId="0" fontId="149" fillId="0" borderId="13" xfId="0" applyFont="1" applyFill="1" applyBorder="1" applyAlignment="1">
      <alignment horizontal="left" vertical="center" wrapText="1"/>
    </xf>
    <xf numFmtId="0" fontId="161" fillId="24" borderId="1" xfId="0" applyFont="1" applyFill="1" applyBorder="1" applyAlignment="1">
      <alignment horizontal="left" vertical="center" wrapText="1"/>
    </xf>
    <xf numFmtId="0" fontId="164" fillId="24" borderId="1" xfId="0" applyFont="1" applyFill="1" applyBorder="1" applyAlignment="1">
      <alignment horizontal="left" vertical="center" wrapText="1"/>
    </xf>
    <xf numFmtId="0" fontId="152" fillId="0" borderId="1" xfId="40" applyFont="1"/>
    <xf numFmtId="0" fontId="152" fillId="24" borderId="1" xfId="40" applyFont="1" applyFill="1" applyBorder="1" applyAlignment="1">
      <alignment horizontal="left" vertical="center" wrapText="1"/>
    </xf>
    <xf numFmtId="0" fontId="152" fillId="24" borderId="1" xfId="40" applyFont="1" applyFill="1" applyBorder="1"/>
    <xf numFmtId="0" fontId="148" fillId="24" borderId="41" xfId="0" applyFont="1" applyFill="1" applyBorder="1" applyAlignment="1">
      <alignment horizontal="left" vertical="center" wrapText="1"/>
    </xf>
    <xf numFmtId="0" fontId="148" fillId="24" borderId="39" xfId="0" applyFont="1" applyFill="1" applyBorder="1" applyAlignment="1">
      <alignment horizontal="left" vertical="center" wrapText="1"/>
    </xf>
    <xf numFmtId="0" fontId="127" fillId="0" borderId="14" xfId="0" applyFont="1" applyBorder="1" applyAlignment="1" applyProtection="1">
      <alignment horizontal="center" vertical="center" wrapText="1"/>
      <protection locked="0"/>
    </xf>
    <xf numFmtId="0" fontId="127" fillId="0" borderId="15" xfId="0" applyFont="1" applyBorder="1" applyAlignment="1" applyProtection="1">
      <alignment horizontal="center" vertical="center" wrapText="1"/>
      <protection locked="0"/>
    </xf>
    <xf numFmtId="0" fontId="127" fillId="0" borderId="16" xfId="0" applyFont="1" applyBorder="1" applyAlignment="1" applyProtection="1">
      <alignment horizontal="center" vertical="center" wrapText="1"/>
      <protection locked="0"/>
    </xf>
    <xf numFmtId="0" fontId="40" fillId="25" borderId="1" xfId="0" applyFont="1" applyFill="1" applyBorder="1" applyAlignment="1">
      <alignment horizontal="center" vertical="center"/>
    </xf>
    <xf numFmtId="0" fontId="40" fillId="25" borderId="31" xfId="0" applyFont="1" applyFill="1" applyBorder="1" applyAlignment="1">
      <alignment horizontal="center" vertical="center"/>
    </xf>
    <xf numFmtId="14" fontId="127" fillId="24" borderId="11" xfId="0" applyNumberFormat="1" applyFont="1" applyFill="1" applyBorder="1" applyAlignment="1" applyProtection="1">
      <alignment horizontal="center" vertical="center" wrapText="1"/>
      <protection locked="0"/>
    </xf>
    <xf numFmtId="0" fontId="129" fillId="27" borderId="13" xfId="0" applyFont="1" applyFill="1" applyBorder="1" applyAlignment="1">
      <alignment horizontal="left" vertical="center" wrapText="1"/>
    </xf>
    <xf numFmtId="0" fontId="129" fillId="27" borderId="39" xfId="0" applyFont="1" applyFill="1" applyBorder="1" applyAlignment="1">
      <alignment horizontal="left" vertical="center" wrapText="1"/>
    </xf>
    <xf numFmtId="0" fontId="130" fillId="27" borderId="17" xfId="0" applyFont="1" applyFill="1" applyBorder="1" applyAlignment="1">
      <alignment horizontal="center" vertical="center" wrapText="1"/>
    </xf>
    <xf numFmtId="0" fontId="130" fillId="27" borderId="18" xfId="0" applyFont="1" applyFill="1" applyBorder="1" applyAlignment="1">
      <alignment horizontal="center" vertical="center" wrapText="1"/>
    </xf>
    <xf numFmtId="0" fontId="129" fillId="27" borderId="14" xfId="0" applyFont="1" applyFill="1" applyBorder="1" applyAlignment="1">
      <alignment horizontal="left" vertical="center" wrapText="1"/>
    </xf>
    <xf numFmtId="0" fontId="129" fillId="27" borderId="15" xfId="0" applyFont="1" applyFill="1" applyBorder="1" applyAlignment="1">
      <alignment horizontal="left" vertical="center" wrapText="1"/>
    </xf>
    <xf numFmtId="14" fontId="127" fillId="24" borderId="14" xfId="0" applyNumberFormat="1" applyFont="1" applyFill="1" applyBorder="1" applyAlignment="1" applyProtection="1">
      <alignment horizontal="center" vertical="center" wrapText="1"/>
      <protection locked="0"/>
    </xf>
    <xf numFmtId="14" fontId="127" fillId="24" borderId="15" xfId="0" applyNumberFormat="1" applyFont="1" applyFill="1" applyBorder="1" applyAlignment="1" applyProtection="1">
      <alignment horizontal="center" vertical="center" wrapText="1"/>
      <protection locked="0"/>
    </xf>
    <xf numFmtId="0" fontId="86" fillId="26" borderId="11" xfId="44" applyFont="1" applyFill="1" applyBorder="1" applyAlignment="1">
      <alignment horizontal="center" vertical="center"/>
    </xf>
    <xf numFmtId="0" fontId="132" fillId="44" borderId="11" xfId="44" applyFont="1" applyFill="1" applyBorder="1" applyAlignment="1">
      <alignment horizontal="center" vertical="center"/>
    </xf>
    <xf numFmtId="0" fontId="132" fillId="45" borderId="26" xfId="44" applyFont="1" applyFill="1" applyBorder="1" applyAlignment="1">
      <alignment horizontal="center" vertical="center"/>
    </xf>
    <xf numFmtId="0" fontId="132" fillId="45" borderId="1" xfId="44" applyFont="1" applyFill="1" applyBorder="1" applyAlignment="1">
      <alignment horizontal="center" vertical="center"/>
    </xf>
    <xf numFmtId="0" fontId="132" fillId="45" borderId="28" xfId="44" applyFont="1" applyFill="1" applyBorder="1" applyAlignment="1">
      <alignment horizontal="center" vertical="center"/>
    </xf>
    <xf numFmtId="14" fontId="127" fillId="24" borderId="11" xfId="0" applyNumberFormat="1" applyFont="1" applyFill="1" applyBorder="1" applyAlignment="1">
      <alignment horizontal="center" vertical="center" wrapText="1"/>
    </xf>
    <xf numFmtId="0" fontId="132" fillId="46" borderId="26" xfId="44" applyFont="1" applyFill="1" applyBorder="1" applyAlignment="1">
      <alignment horizontal="center" vertical="center"/>
    </xf>
    <xf numFmtId="0" fontId="132" fillId="46" borderId="1" xfId="44" applyFont="1" applyFill="1" applyBorder="1" applyAlignment="1">
      <alignment horizontal="center" vertical="center"/>
    </xf>
    <xf numFmtId="0" fontId="132" fillId="46" borderId="28" xfId="44" applyFont="1" applyFill="1" applyBorder="1" applyAlignment="1">
      <alignment horizontal="center" vertical="center"/>
    </xf>
    <xf numFmtId="0" fontId="86" fillId="26" borderId="20" xfId="44" applyFont="1" applyFill="1" applyBorder="1" applyAlignment="1">
      <alignment horizontal="center" vertical="center"/>
    </xf>
    <xf numFmtId="0" fontId="86" fillId="26" borderId="30" xfId="44" applyFont="1" applyFill="1" applyBorder="1" applyAlignment="1">
      <alignment horizontal="center" vertical="center"/>
    </xf>
    <xf numFmtId="0" fontId="86" fillId="26" borderId="13" xfId="44" applyFont="1" applyFill="1" applyBorder="1" applyAlignment="1">
      <alignment horizontal="center" vertical="center"/>
    </xf>
    <xf numFmtId="0" fontId="48" fillId="25" borderId="1" xfId="0" applyFont="1" applyFill="1" applyBorder="1" applyAlignment="1">
      <alignment horizontal="center" vertical="center" wrapText="1"/>
    </xf>
    <xf numFmtId="0" fontId="86" fillId="26" borderId="11" xfId="44" applyFont="1" applyFill="1" applyBorder="1" applyAlignment="1">
      <alignment horizontal="center" vertical="center" wrapText="1"/>
    </xf>
    <xf numFmtId="0" fontId="42" fillId="26" borderId="11" xfId="44" applyFont="1" applyFill="1" applyBorder="1" applyAlignment="1">
      <alignment horizontal="center" vertical="center" wrapText="1"/>
    </xf>
    <xf numFmtId="0" fontId="42" fillId="26" borderId="14" xfId="44" applyFont="1" applyFill="1" applyBorder="1" applyAlignment="1">
      <alignment horizontal="center" vertical="center" wrapText="1"/>
    </xf>
    <xf numFmtId="0" fontId="39" fillId="41" borderId="1" xfId="44" applyFont="1" applyFill="1" applyBorder="1" applyAlignment="1">
      <alignment horizontal="center" vertical="center" wrapText="1"/>
    </xf>
    <xf numFmtId="0" fontId="125" fillId="41" borderId="1" xfId="44" applyFont="1" applyFill="1" applyBorder="1" applyAlignment="1">
      <alignment horizontal="center" vertical="center" wrapText="1"/>
    </xf>
    <xf numFmtId="0" fontId="124" fillId="43" borderId="1" xfId="0" applyFont="1" applyFill="1" applyBorder="1" applyAlignment="1">
      <alignment horizontal="left" vertical="center" wrapText="1"/>
    </xf>
    <xf numFmtId="0" fontId="86" fillId="26" borderId="37" xfId="44" applyFont="1" applyFill="1" applyBorder="1" applyAlignment="1">
      <alignment horizontal="center" vertical="center" wrapText="1"/>
    </xf>
    <xf numFmtId="0" fontId="86" fillId="26" borderId="38" xfId="44" applyFont="1" applyFill="1" applyBorder="1" applyAlignment="1">
      <alignment horizontal="center" vertical="center" wrapText="1"/>
    </xf>
    <xf numFmtId="0" fontId="42" fillId="28" borderId="11" xfId="44" applyFont="1" applyFill="1" applyBorder="1" applyAlignment="1">
      <alignment horizontal="center" vertical="center" wrapText="1"/>
    </xf>
    <xf numFmtId="0" fontId="42" fillId="28" borderId="14" xfId="44" applyFont="1" applyFill="1" applyBorder="1" applyAlignment="1">
      <alignment horizontal="center" vertical="center" wrapText="1"/>
    </xf>
    <xf numFmtId="0" fontId="59" fillId="26" borderId="11" xfId="44" applyFont="1" applyFill="1" applyBorder="1" applyAlignment="1">
      <alignment horizontal="center" vertical="center" wrapText="1"/>
    </xf>
    <xf numFmtId="0" fontId="59" fillId="26" borderId="14" xfId="44" applyFont="1" applyFill="1" applyBorder="1" applyAlignment="1">
      <alignment horizontal="center" vertical="center" wrapText="1"/>
    </xf>
    <xf numFmtId="0" fontId="135" fillId="24" borderId="1" xfId="0" applyFont="1" applyFill="1" applyBorder="1" applyAlignment="1">
      <alignment horizontal="left" vertical="top" wrapText="1"/>
    </xf>
    <xf numFmtId="0" fontId="50" fillId="25" borderId="11" xfId="0" applyFont="1" applyFill="1" applyBorder="1" applyAlignment="1">
      <alignment horizontal="center" vertical="center"/>
    </xf>
    <xf numFmtId="0" fontId="42" fillId="26" borderId="11" xfId="44" applyFont="1" applyFill="1" applyBorder="1" applyAlignment="1">
      <alignment horizontal="center" vertical="center"/>
    </xf>
    <xf numFmtId="0" fontId="86" fillId="30" borderId="11" xfId="44" applyFont="1" applyFill="1" applyBorder="1" applyAlignment="1">
      <alignment horizontal="center" vertical="center"/>
    </xf>
    <xf numFmtId="0" fontId="42" fillId="30" borderId="11" xfId="44" applyFont="1" applyFill="1" applyBorder="1" applyAlignment="1">
      <alignment horizontal="center" vertical="center"/>
    </xf>
    <xf numFmtId="0" fontId="86" fillId="28" borderId="26" xfId="44" applyFont="1" applyFill="1" applyBorder="1" applyAlignment="1">
      <alignment horizontal="center" vertical="center"/>
    </xf>
    <xf numFmtId="0" fontId="86" fillId="28" borderId="1" xfId="44" applyFont="1" applyFill="1" applyBorder="1" applyAlignment="1">
      <alignment horizontal="center" vertical="center"/>
    </xf>
    <xf numFmtId="0" fontId="86" fillId="28" borderId="28" xfId="44" applyFont="1" applyFill="1" applyBorder="1" applyAlignment="1">
      <alignment horizontal="center" vertical="center"/>
    </xf>
    <xf numFmtId="0" fontId="42" fillId="28" borderId="26" xfId="44" applyFont="1" applyFill="1" applyBorder="1" applyAlignment="1">
      <alignment horizontal="center" vertical="center" wrapText="1"/>
    </xf>
    <xf numFmtId="0" fontId="86" fillId="28" borderId="1" xfId="44" applyFont="1" applyFill="1" applyBorder="1" applyAlignment="1">
      <alignment horizontal="center" vertical="center" wrapText="1"/>
    </xf>
    <xf numFmtId="0" fontId="86" fillId="28" borderId="28" xfId="44" applyFont="1" applyFill="1" applyBorder="1" applyAlignment="1">
      <alignment horizontal="center" vertical="center" wrapText="1"/>
    </xf>
    <xf numFmtId="0" fontId="86" fillId="28" borderId="11" xfId="44" applyFont="1" applyFill="1" applyBorder="1" applyAlignment="1">
      <alignment horizontal="center" vertical="center"/>
    </xf>
    <xf numFmtId="0" fontId="124" fillId="43" borderId="15" xfId="0" applyFont="1" applyFill="1" applyBorder="1" applyAlignment="1">
      <alignment horizontal="left" vertical="center" wrapText="1"/>
    </xf>
    <xf numFmtId="0" fontId="86" fillId="28" borderId="19" xfId="44" applyFont="1" applyFill="1" applyBorder="1" applyAlignment="1">
      <alignment horizontal="center" vertical="center" wrapText="1"/>
    </xf>
    <xf numFmtId="0" fontId="42" fillId="28" borderId="11" xfId="44" applyFont="1" applyFill="1" applyBorder="1" applyAlignment="1">
      <alignment horizontal="center" vertical="center"/>
    </xf>
    <xf numFmtId="0" fontId="59" fillId="26" borderId="11" xfId="44" applyFont="1" applyFill="1" applyBorder="1" applyAlignment="1">
      <alignment horizontal="center" vertical="center"/>
    </xf>
    <xf numFmtId="0" fontId="7" fillId="24" borderId="1" xfId="0" applyFont="1" applyFill="1" applyBorder="1" applyAlignment="1">
      <alignment horizontal="left" wrapText="1"/>
    </xf>
    <xf numFmtId="0" fontId="0" fillId="24" borderId="1" xfId="0" applyFill="1" applyBorder="1" applyAlignment="1">
      <alignment horizontal="left"/>
    </xf>
    <xf numFmtId="0" fontId="42" fillId="28" borderId="19" xfId="44" applyFont="1" applyFill="1" applyBorder="1" applyAlignment="1">
      <alignment horizontal="center" vertical="center" wrapText="1"/>
    </xf>
    <xf numFmtId="0" fontId="0" fillId="24" borderId="1" xfId="0" applyFill="1" applyBorder="1" applyAlignment="1">
      <alignment vertical="top"/>
    </xf>
    <xf numFmtId="0" fontId="42" fillId="28" borderId="14" xfId="44" applyFont="1" applyFill="1" applyBorder="1" applyAlignment="1">
      <alignment horizontal="center" vertical="center"/>
    </xf>
    <xf numFmtId="0" fontId="96" fillId="31" borderId="1" xfId="0" applyFont="1" applyFill="1" applyAlignment="1">
      <alignment horizontal="center" vertical="center" wrapText="1"/>
    </xf>
    <xf numFmtId="0" fontId="96" fillId="31" borderId="40" xfId="0" applyFont="1" applyFill="1" applyBorder="1" applyAlignment="1">
      <alignment horizontal="center" vertical="center" wrapText="1"/>
    </xf>
    <xf numFmtId="0" fontId="43" fillId="0" borderId="14" xfId="0" applyFont="1" applyBorder="1" applyAlignment="1">
      <alignment horizontal="center" vertical="center"/>
    </xf>
    <xf numFmtId="0" fontId="43" fillId="0" borderId="15" xfId="0" applyFont="1" applyBorder="1" applyAlignment="1">
      <alignment horizontal="center" vertical="center"/>
    </xf>
    <xf numFmtId="0" fontId="43" fillId="0" borderId="16" xfId="0" applyFont="1" applyBorder="1" applyAlignment="1">
      <alignment horizontal="center" vertical="center"/>
    </xf>
    <xf numFmtId="0" fontId="42" fillId="25" borderId="11" xfId="0" applyFont="1" applyFill="1" applyBorder="1" applyAlignment="1">
      <alignment horizontal="center" vertical="center"/>
    </xf>
    <xf numFmtId="0" fontId="41" fillId="25" borderId="14" xfId="0" applyFont="1" applyFill="1" applyBorder="1" applyAlignment="1">
      <alignment horizontal="center" vertical="center"/>
    </xf>
    <xf numFmtId="0" fontId="41" fillId="25" borderId="15" xfId="0" applyFont="1" applyFill="1" applyBorder="1" applyAlignment="1">
      <alignment horizontal="center" vertical="center"/>
    </xf>
    <xf numFmtId="0" fontId="41" fillId="25" borderId="16" xfId="0" applyFont="1" applyFill="1" applyBorder="1" applyAlignment="1">
      <alignment horizontal="center" vertical="center"/>
    </xf>
    <xf numFmtId="0" fontId="42" fillId="25" borderId="14" xfId="0" applyFont="1" applyFill="1" applyBorder="1" applyAlignment="1">
      <alignment horizontal="center" vertical="center" wrapText="1"/>
    </xf>
    <xf numFmtId="0" fontId="42" fillId="25" borderId="15" xfId="0" applyFont="1" applyFill="1" applyBorder="1" applyAlignment="1">
      <alignment horizontal="center" vertical="center" wrapText="1"/>
    </xf>
    <xf numFmtId="0" fontId="42" fillId="25" borderId="16" xfId="0" applyFont="1" applyFill="1" applyBorder="1" applyAlignment="1">
      <alignment horizontal="center" vertical="center" wrapText="1"/>
    </xf>
    <xf numFmtId="0" fontId="46" fillId="0" borderId="1" xfId="0" applyFont="1" applyBorder="1" applyAlignment="1">
      <alignment horizontal="left" vertical="center"/>
    </xf>
    <xf numFmtId="0" fontId="42" fillId="30" borderId="26" xfId="44" applyFont="1" applyFill="1" applyBorder="1" applyAlignment="1">
      <alignment horizontal="center" vertical="center"/>
    </xf>
    <xf numFmtId="0" fontId="42" fillId="30" borderId="1" xfId="44" applyFont="1" applyFill="1" applyBorder="1" applyAlignment="1">
      <alignment horizontal="center" vertical="center"/>
    </xf>
    <xf numFmtId="0" fontId="42" fillId="30" borderId="28" xfId="44" applyFont="1" applyFill="1" applyBorder="1" applyAlignment="1">
      <alignment horizontal="center" vertical="center"/>
    </xf>
    <xf numFmtId="0" fontId="86" fillId="30" borderId="26" xfId="0" applyFont="1" applyFill="1" applyBorder="1" applyAlignment="1">
      <alignment horizontal="center" vertical="center" wrapText="1"/>
    </xf>
    <xf numFmtId="0" fontId="86" fillId="30" borderId="1" xfId="0" applyFont="1" applyFill="1" applyBorder="1" applyAlignment="1">
      <alignment horizontal="center" vertical="center" wrapText="1"/>
    </xf>
    <xf numFmtId="0" fontId="86" fillId="30" borderId="28" xfId="0" applyFont="1" applyFill="1" applyBorder="1" applyAlignment="1">
      <alignment horizontal="center" vertical="center" wrapText="1"/>
    </xf>
    <xf numFmtId="0" fontId="86" fillId="30" borderId="26" xfId="44" applyFont="1" applyFill="1" applyBorder="1" applyAlignment="1">
      <alignment horizontal="center" vertical="center"/>
    </xf>
    <xf numFmtId="0" fontId="86" fillId="30" borderId="1" xfId="44" applyFont="1" applyFill="1" applyBorder="1" applyAlignment="1">
      <alignment horizontal="center" vertical="center"/>
    </xf>
    <xf numFmtId="0" fontId="86" fillId="30" borderId="28" xfId="44" applyFont="1" applyFill="1" applyBorder="1" applyAlignment="1">
      <alignment horizontal="center" vertical="center"/>
    </xf>
    <xf numFmtId="0" fontId="42" fillId="28" borderId="1" xfId="44" applyFont="1" applyFill="1" applyBorder="1" applyAlignment="1">
      <alignment horizontal="center" vertical="center" wrapText="1"/>
    </xf>
    <xf numFmtId="0" fontId="42" fillId="28" borderId="28" xfId="44" applyFont="1" applyFill="1" applyBorder="1" applyAlignment="1">
      <alignment horizontal="center" vertical="center" wrapText="1"/>
    </xf>
    <xf numFmtId="0" fontId="42" fillId="28" borderId="26" xfId="44" applyFont="1" applyFill="1" applyBorder="1" applyAlignment="1">
      <alignment horizontal="center" vertical="center"/>
    </xf>
    <xf numFmtId="0" fontId="42" fillId="28" borderId="1" xfId="44" applyFont="1" applyFill="1" applyBorder="1" applyAlignment="1">
      <alignment horizontal="center" vertical="center"/>
    </xf>
    <xf numFmtId="0" fontId="42" fillId="28" borderId="28" xfId="44" applyFont="1" applyFill="1" applyBorder="1" applyAlignment="1">
      <alignment horizontal="center" vertical="center"/>
    </xf>
    <xf numFmtId="0" fontId="42" fillId="26" borderId="26" xfId="44" applyFont="1" applyFill="1" applyBorder="1" applyAlignment="1">
      <alignment horizontal="center" vertical="center"/>
    </xf>
    <xf numFmtId="0" fontId="42" fillId="26" borderId="1" xfId="44" applyFont="1" applyFill="1" applyBorder="1" applyAlignment="1">
      <alignment horizontal="center" vertical="center"/>
    </xf>
    <xf numFmtId="0" fontId="42" fillId="26" borderId="28" xfId="44" applyFont="1" applyFill="1" applyBorder="1" applyAlignment="1">
      <alignment horizontal="center" vertical="center"/>
    </xf>
    <xf numFmtId="0" fontId="50" fillId="25" borderId="11" xfId="0" applyFont="1" applyFill="1" applyBorder="1" applyAlignment="1">
      <alignment horizontal="center" vertical="center" wrapText="1"/>
    </xf>
    <xf numFmtId="0" fontId="42" fillId="30" borderId="20" xfId="44" applyFont="1" applyFill="1" applyBorder="1" applyAlignment="1">
      <alignment horizontal="center" vertical="center"/>
    </xf>
    <xf numFmtId="0" fontId="42" fillId="30" borderId="30" xfId="44" applyFont="1" applyFill="1" applyBorder="1" applyAlignment="1">
      <alignment horizontal="center" vertical="center"/>
    </xf>
    <xf numFmtId="0" fontId="42" fillId="30" borderId="13" xfId="44" applyFont="1" applyFill="1" applyBorder="1" applyAlignment="1">
      <alignment horizontal="center" vertical="center"/>
    </xf>
    <xf numFmtId="0" fontId="86" fillId="26" borderId="1" xfId="44" applyFont="1" applyFill="1" applyBorder="1" applyAlignment="1">
      <alignment horizontal="center" vertical="center"/>
    </xf>
    <xf numFmtId="0" fontId="86" fillId="26" borderId="28" xfId="44" applyFont="1" applyFill="1" applyBorder="1" applyAlignment="1">
      <alignment horizontal="center" vertical="center"/>
    </xf>
    <xf numFmtId="0" fontId="42" fillId="28" borderId="27" xfId="44" applyFont="1" applyFill="1" applyBorder="1" applyAlignment="1">
      <alignment horizontal="center" vertical="center" wrapText="1"/>
    </xf>
    <xf numFmtId="0" fontId="50" fillId="25" borderId="26" xfId="0" applyFont="1" applyFill="1" applyBorder="1" applyAlignment="1">
      <alignment horizontal="center" vertical="center" wrapText="1"/>
    </xf>
    <xf numFmtId="0" fontId="50" fillId="25" borderId="1" xfId="0" applyFont="1" applyFill="1" applyBorder="1" applyAlignment="1">
      <alignment horizontal="center" vertical="center" wrapText="1"/>
    </xf>
    <xf numFmtId="0" fontId="50" fillId="25" borderId="28" xfId="0" applyFont="1" applyFill="1" applyBorder="1" applyAlignment="1">
      <alignment horizontal="center" vertical="center" wrapText="1"/>
    </xf>
    <xf numFmtId="0" fontId="74" fillId="25" borderId="1" xfId="0" applyFont="1" applyFill="1" applyBorder="1" applyAlignment="1">
      <alignment horizontal="center" vertical="center"/>
    </xf>
    <xf numFmtId="0" fontId="42" fillId="28" borderId="12" xfId="44" applyFont="1" applyFill="1" applyBorder="1" applyAlignment="1">
      <alignment horizontal="center" vertical="center"/>
    </xf>
    <xf numFmtId="0" fontId="42" fillId="30" borderId="1" xfId="0" applyFont="1" applyFill="1" applyBorder="1" applyAlignment="1">
      <alignment horizontal="center" vertical="center" wrapText="1"/>
    </xf>
    <xf numFmtId="0" fontId="64" fillId="25" borderId="25" xfId="0" applyFont="1" applyFill="1" applyBorder="1" applyAlignment="1">
      <alignment horizontal="center" vertical="center"/>
    </xf>
    <xf numFmtId="0" fontId="42" fillId="28" borderId="12" xfId="44" applyFont="1" applyFill="1" applyBorder="1" applyAlignment="1">
      <alignment horizontal="center" vertical="center" wrapText="1"/>
    </xf>
  </cellXfs>
  <cellStyles count="131">
    <cellStyle name="20 % - Accent1 2" xfId="1"/>
    <cellStyle name="20 % - Accent1 2 2" xfId="66"/>
    <cellStyle name="20 % - Accent2 2" xfId="2"/>
    <cellStyle name="20 % - Accent2 2 2" xfId="67"/>
    <cellStyle name="20 % - Accent3 2" xfId="3"/>
    <cellStyle name="20 % - Accent3 2 2" xfId="68"/>
    <cellStyle name="20 % - Accent4 2" xfId="4"/>
    <cellStyle name="20 % - Accent4 2 2" xfId="69"/>
    <cellStyle name="20 % - Accent5 2" xfId="5"/>
    <cellStyle name="20 % - Accent5 2 2" xfId="70"/>
    <cellStyle name="20 % - Accent6 2" xfId="6"/>
    <cellStyle name="20 % - Accent6 2 2" xfId="71"/>
    <cellStyle name="40 % - Accent1 2" xfId="7"/>
    <cellStyle name="40 % - Accent1 2 2" xfId="72"/>
    <cellStyle name="40 % - Accent2 2" xfId="8"/>
    <cellStyle name="40 % - Accent2 2 2" xfId="73"/>
    <cellStyle name="40 % - Accent3 2" xfId="9"/>
    <cellStyle name="40 % - Accent3 2 2" xfId="74"/>
    <cellStyle name="40 % - Accent4 2" xfId="10"/>
    <cellStyle name="40 % - Accent4 2 2" xfId="75"/>
    <cellStyle name="40 % - Accent5 2" xfId="11"/>
    <cellStyle name="40 % - Accent5 2 2" xfId="76"/>
    <cellStyle name="40 % - Accent6 2" xfId="12"/>
    <cellStyle name="40 % - Accent6 2 2" xfId="77"/>
    <cellStyle name="60 % - Accent1 2" xfId="13"/>
    <cellStyle name="60 % - Accent1 2 2" xfId="78"/>
    <cellStyle name="60 % - Accent2 2" xfId="14"/>
    <cellStyle name="60 % - Accent2 2 2" xfId="79"/>
    <cellStyle name="60 % - Accent3 2" xfId="15"/>
    <cellStyle name="60 % - Accent3 2 2" xfId="80"/>
    <cellStyle name="60 % - Accent4 2" xfId="16"/>
    <cellStyle name="60 % - Accent4 2 2" xfId="81"/>
    <cellStyle name="60 % - Accent5 2" xfId="17"/>
    <cellStyle name="60 % - Accent5 2 2" xfId="82"/>
    <cellStyle name="60 % - Accent6 2" xfId="18"/>
    <cellStyle name="60 % - Accent6 2 2" xfId="83"/>
    <cellStyle name="Accent1 2" xfId="19"/>
    <cellStyle name="Accent1 2 2" xfId="84"/>
    <cellStyle name="Accent2 2" xfId="20"/>
    <cellStyle name="Accent2 2 2" xfId="85"/>
    <cellStyle name="Accent3 2" xfId="21"/>
    <cellStyle name="Accent3 2 2" xfId="86"/>
    <cellStyle name="Accent4 2" xfId="22"/>
    <cellStyle name="Accent4 2 2" xfId="87"/>
    <cellStyle name="Accent5 2" xfId="23"/>
    <cellStyle name="Accent5 2 2" xfId="88"/>
    <cellStyle name="Accent6 2" xfId="24"/>
    <cellStyle name="Accent6 2 2" xfId="89"/>
    <cellStyle name="Avertissement 2" xfId="25"/>
    <cellStyle name="Avertissement 2 2" xfId="90"/>
    <cellStyle name="Calcul 2" xfId="26"/>
    <cellStyle name="Calcul 2 2" xfId="27"/>
    <cellStyle name="Calcul 2 2 2" xfId="28"/>
    <cellStyle name="Calcul 2 2 2 2" xfId="93"/>
    <cellStyle name="Calcul 2 2 3" xfId="92"/>
    <cellStyle name="Calcul 2 3" xfId="29"/>
    <cellStyle name="Calcul 2 3 2" xfId="94"/>
    <cellStyle name="Calcul 2 4" xfId="91"/>
    <cellStyle name="Cellule liée 2" xfId="30"/>
    <cellStyle name="Cellule liée 2 2" xfId="95"/>
    <cellStyle name="Commentaire 2" xfId="31"/>
    <cellStyle name="Commentaire 2 2" xfId="32"/>
    <cellStyle name="Commentaire 2 2 2" xfId="33"/>
    <cellStyle name="Commentaire 2 2 2 2" xfId="98"/>
    <cellStyle name="Commentaire 2 2 3" xfId="97"/>
    <cellStyle name="Commentaire 2 3" xfId="34"/>
    <cellStyle name="Commentaire 2 3 2" xfId="99"/>
    <cellStyle name="Commentaire 2 4" xfId="96"/>
    <cellStyle name="Entrée 2" xfId="35"/>
    <cellStyle name="Entrée 2 2" xfId="36"/>
    <cellStyle name="Entrée 2 2 2" xfId="37"/>
    <cellStyle name="Entrée 2 2 2 2" xfId="102"/>
    <cellStyle name="Entrée 2 2 3" xfId="101"/>
    <cellStyle name="Entrée 2 3" xfId="38"/>
    <cellStyle name="Entrée 2 3 2" xfId="103"/>
    <cellStyle name="Entrée 2 4" xfId="100"/>
    <cellStyle name="Insatisfaisant 2" xfId="39"/>
    <cellStyle name="Insatisfaisant 2 2" xfId="104"/>
    <cellStyle name="Lien hypertexte" xfId="40" builtinId="8"/>
    <cellStyle name="Lien hypertexte 2" xfId="105"/>
    <cellStyle name="Neutre 2" xfId="41"/>
    <cellStyle name="Neutre 2 2" xfId="106"/>
    <cellStyle name="Normal" xfId="0" builtinId="0"/>
    <cellStyle name="Normal 11" xfId="42"/>
    <cellStyle name="Normal 11 2" xfId="43"/>
    <cellStyle name="Normal 11 2 2" xfId="108"/>
    <cellStyle name="Normal 11 3" xfId="107"/>
    <cellStyle name="Normal 2" xfId="44"/>
    <cellStyle name="Normal 2 2" xfId="109"/>
    <cellStyle name="Normal 3" xfId="45"/>
    <cellStyle name="Normal 3 2" xfId="110"/>
    <cellStyle name="Normal 4" xfId="46"/>
    <cellStyle name="Normal 4 2" xfId="111"/>
    <cellStyle name="Pourcentage" xfId="47" builtinId="5"/>
    <cellStyle name="Pourcentage 2" xfId="48"/>
    <cellStyle name="Pourcentage 2 2" xfId="113"/>
    <cellStyle name="Pourcentage 3" xfId="49"/>
    <cellStyle name="Pourcentage 3 2" xfId="114"/>
    <cellStyle name="Pourcentage 4" xfId="112"/>
    <cellStyle name="Satisfaisant 2" xfId="50"/>
    <cellStyle name="Satisfaisant 2 2" xfId="115"/>
    <cellStyle name="Sortie 2" xfId="51"/>
    <cellStyle name="Sortie 2 2" xfId="52"/>
    <cellStyle name="Sortie 2 2 2" xfId="53"/>
    <cellStyle name="Sortie 2 2 2 2" xfId="118"/>
    <cellStyle name="Sortie 2 2 3" xfId="117"/>
    <cellStyle name="Sortie 2 3" xfId="54"/>
    <cellStyle name="Sortie 2 3 2" xfId="119"/>
    <cellStyle name="Sortie 2 4" xfId="116"/>
    <cellStyle name="Texte explicatif 2" xfId="55"/>
    <cellStyle name="Texte explicatif 2 2" xfId="120"/>
    <cellStyle name="Titre 2" xfId="56"/>
    <cellStyle name="Titre 2 2" xfId="121"/>
    <cellStyle name="Titre 1 2" xfId="57"/>
    <cellStyle name="Titre 1 2 2" xfId="122"/>
    <cellStyle name="Titre 2 2" xfId="58"/>
    <cellStyle name="Titre 2 2 2" xfId="123"/>
    <cellStyle name="Titre 3 2" xfId="59"/>
    <cellStyle name="Titre 3 2 2" xfId="124"/>
    <cellStyle name="Titre 4 2" xfId="60"/>
    <cellStyle name="Titre 4 2 2" xfId="125"/>
    <cellStyle name="Total 2" xfId="61"/>
    <cellStyle name="Total 2 2" xfId="62"/>
    <cellStyle name="Total 2 2 2" xfId="63"/>
    <cellStyle name="Total 2 2 2 2" xfId="128"/>
    <cellStyle name="Total 2 2 3" xfId="127"/>
    <cellStyle name="Total 2 3" xfId="64"/>
    <cellStyle name="Total 2 3 2" xfId="129"/>
    <cellStyle name="Total 2 4" xfId="126"/>
    <cellStyle name="Vérification 2" xfId="65"/>
    <cellStyle name="Vérification 2 2" xfId="130"/>
  </cellStyles>
  <dxfs count="561">
    <dxf>
      <font>
        <color theme="0"/>
      </font>
    </dxf>
    <dxf>
      <font>
        <color theme="0"/>
      </font>
    </dxf>
    <dxf>
      <font>
        <color theme="0"/>
      </font>
    </dxf>
    <dxf>
      <font>
        <color theme="0"/>
      </font>
    </dxf>
    <dxf>
      <font>
        <color theme="0"/>
      </font>
    </dxf>
    <dxf>
      <font>
        <color theme="0"/>
      </font>
    </dxf>
    <dxf>
      <fill>
        <patternFill>
          <bgColor rgb="FFFFFF00"/>
        </patternFill>
      </fill>
    </dxf>
    <dxf>
      <fill>
        <patternFill>
          <bgColor rgb="FFFFC000"/>
        </patternFill>
      </fill>
    </dxf>
    <dxf>
      <font>
        <color theme="0"/>
      </font>
    </dxf>
    <dxf>
      <fill>
        <patternFill>
          <bgColor rgb="FFFF0000"/>
        </patternFill>
      </fill>
    </dxf>
    <dxf>
      <fill>
        <patternFill>
          <bgColor theme="0" tint="-0.14996795556505021"/>
        </patternFill>
      </fill>
    </dxf>
    <dxf>
      <fill>
        <patternFill>
          <bgColor rgb="FF92D050"/>
        </patternFill>
      </fill>
    </dxf>
    <dxf>
      <font>
        <color theme="0"/>
      </font>
      <fill>
        <patternFill>
          <bgColor rgb="FFFF00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92D050"/>
        </patternFill>
      </fill>
    </dxf>
    <dxf>
      <font>
        <color theme="0"/>
      </font>
      <fill>
        <patternFill>
          <bgColor rgb="FFFF00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theme="0" tint="-0.14996795556505021"/>
        </patternFill>
      </fill>
    </dxf>
    <dxf>
      <fill>
        <patternFill>
          <bgColor rgb="FF92D050"/>
        </patternFill>
      </fill>
    </dxf>
    <dxf>
      <font>
        <color theme="0"/>
      </font>
      <fill>
        <patternFill>
          <bgColor rgb="FFFF0000"/>
        </patternFill>
      </fill>
    </dxf>
    <dxf>
      <fill>
        <patternFill>
          <bgColor rgb="FFFFFF00"/>
        </patternFill>
      </fill>
    </dxf>
    <dxf>
      <fill>
        <patternFill>
          <bgColor theme="0" tint="-0.14996795556505021"/>
        </patternFill>
      </fill>
    </dxf>
    <dxf>
      <fill>
        <patternFill>
          <bgColor rgb="FFFFC000"/>
        </patternFill>
      </fill>
    </dxf>
    <dxf>
      <fill>
        <patternFill>
          <bgColor rgb="FFFFC000"/>
        </patternFill>
      </fill>
    </dxf>
    <dxf>
      <fill>
        <patternFill>
          <bgColor rgb="FF92D050"/>
        </patternFill>
      </fill>
    </dxf>
    <dxf>
      <fill>
        <patternFill>
          <bgColor rgb="FFFFFF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4.9989318521683403E-2"/>
          <bgColor theme="0" tint="-4.9989318521683403E-2"/>
        </patternFill>
      </fill>
    </dxf>
    <dxf>
      <fill>
        <patternFill patternType="solid">
          <fgColor rgb="FFFF5050"/>
          <bgColor rgb="FFFF5050"/>
        </patternFill>
      </fill>
    </dxf>
    <dxf>
      <fill>
        <patternFill patternType="solid">
          <fgColor rgb="FFFFFF66"/>
          <bgColor rgb="FFFFFF66"/>
        </patternFill>
      </fill>
    </dxf>
    <dxf>
      <fill>
        <patternFill patternType="solid">
          <fgColor theme="7"/>
          <bgColor theme="7"/>
        </patternFill>
      </fill>
    </dxf>
    <dxf>
      <fill>
        <patternFill patternType="solid">
          <fgColor rgb="FF99FF33"/>
          <bgColor rgb="FF99FF33"/>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patternType="solid">
          <fgColor theme="0" tint="-0.14996795556505021"/>
          <bgColor theme="0" tint="-0.14996795556505021"/>
        </patternFill>
      </fill>
    </dxf>
    <dxf>
      <fill>
        <patternFill patternType="solid">
          <fgColor rgb="FFFFC000"/>
          <bgColor rgb="FFFFC000"/>
        </patternFill>
      </fill>
    </dxf>
    <dxf>
      <fill>
        <patternFill patternType="solid">
          <fgColor indexed="5"/>
          <bgColor indexed="5"/>
        </patternFill>
      </fill>
    </dxf>
    <dxf>
      <font>
        <color theme="0"/>
      </font>
      <fill>
        <patternFill patternType="solid">
          <fgColor indexed="2"/>
          <bgColor indexed="2"/>
        </patternFill>
      </fill>
    </dxf>
    <dxf>
      <fill>
        <patternFill patternType="solid">
          <fgColor rgb="FF92D050"/>
          <bgColor rgb="FF92D05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ill>
        <patternFill>
          <bgColor rgb="FF92D050"/>
        </patternFill>
      </fill>
    </dxf>
    <dxf>
      <font>
        <color theme="0"/>
      </font>
      <fill>
        <patternFill>
          <bgColor rgb="FFFF0000"/>
        </patternFill>
      </fill>
    </dxf>
    <dxf>
      <fill>
        <patternFill>
          <bgColor rgb="FFFFFF00"/>
        </patternFill>
      </fill>
    </dxf>
    <dxf>
      <fill>
        <patternFill>
          <bgColor rgb="FFFFC000"/>
        </patternFill>
      </fill>
    </dxf>
    <dxf>
      <font>
        <color auto="1"/>
      </font>
      <fill>
        <patternFill>
          <bgColor rgb="FF00B050"/>
        </patternFill>
      </fill>
    </dxf>
    <dxf>
      <fill>
        <patternFill>
          <bgColor rgb="FF92D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
      <font>
        <color auto="1"/>
      </font>
      <fill>
        <patternFill>
          <bgColor rgb="FF00B050"/>
        </patternFill>
      </fill>
    </dxf>
  </dxfs>
  <tableStyles count="0" defaultTableStyle="TableStyleMedium2" defaultPivotStyle="PivotStyleLight16"/>
  <colors>
    <mruColors>
      <color rgb="FFFF5050"/>
      <color rgb="FFF1A1D6"/>
      <color rgb="FF2C4390"/>
      <color rgb="FFFF33CC"/>
      <color rgb="FFFF66FF"/>
      <color rgb="FFFF7D00"/>
      <color rgb="FF008ACF"/>
      <color rgb="FFFF9900"/>
      <color rgb="FFCCCC00"/>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31139921422494"/>
          <c:y val="0.20484314215353866"/>
          <c:w val="0.49246064213790752"/>
          <c:h val="0.73875302200487436"/>
        </c:manualLayout>
      </c:layout>
      <c:radarChart>
        <c:radarStyle val="filled"/>
        <c:varyColors val="0"/>
        <c:ser>
          <c:idx val="1"/>
          <c:order val="0"/>
          <c:tx>
            <c:strRef>
              <c:f>Résultats!$E$9</c:f>
              <c:strCache>
                <c:ptCount val="1"/>
              </c:strCache>
            </c:strRef>
          </c:tx>
          <c:spPr>
            <a:solidFill>
              <a:srgbClr val="00B050"/>
            </a:solidFill>
            <a:ln>
              <a:noFill/>
            </a:ln>
            <a:effectLst/>
          </c:spPr>
          <c:cat>
            <c:strRef>
              <c:extLst>
                <c:ext xmlns:c15="http://schemas.microsoft.com/office/drawing/2012/chart" uri="{02D57815-91ED-43cb-92C2-25804820EDAC}">
                  <c15:fullRef>
                    <c15:sqref>Résultats!$B$10:$B$18</c15:sqref>
                  </c15:fullRef>
                </c:ext>
              </c:extLst>
              <c:f>(Résultats!$B$10:$B$11,Résultats!$B$14:$B$18)</c:f>
              <c:strCache>
                <c:ptCount val="7"/>
                <c:pt idx="0">
                  <c:v>1. Organisation</c:v>
                </c:pt>
                <c:pt idx="1">
                  <c:v>2. Gestion des risques</c:v>
                </c:pt>
                <c:pt idx="2">
                  <c:v>3. Formation des professionnels</c:v>
                </c:pt>
                <c:pt idx="3">
                  <c:v>4. Système d'information</c:v>
                </c:pt>
                <c:pt idx="4">
                  <c:v>5. Mise en œuvre du management de la PECM</c:v>
                </c:pt>
                <c:pt idx="5">
                  <c:v>6. Bilan de sortie ou transfert</c:v>
                </c:pt>
                <c:pt idx="6">
                  <c:v>7. Pharmacie</c:v>
                </c:pt>
              </c:strCache>
            </c:strRef>
          </c:cat>
          <c:val>
            <c:numRef>
              <c:extLst>
                <c:ext xmlns:c15="http://schemas.microsoft.com/office/drawing/2012/chart" uri="{02D57815-91ED-43cb-92C2-25804820EDAC}">
                  <c15:fullRef>
                    <c15:sqref>Résultats!$E$10:$E$18</c15:sqref>
                  </c15:fullRef>
                </c:ext>
              </c:extLst>
              <c:f>(Résultats!$E$10:$E$11,Résultats!$E$14:$E$18)</c:f>
              <c:numCache>
                <c:formatCode>0%</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9CF3-4935-9B90-04D304A55B0A}"/>
            </c:ext>
          </c:extLst>
        </c:ser>
        <c:ser>
          <c:idx val="2"/>
          <c:order val="1"/>
          <c:tx>
            <c:strRef>
              <c:f>Résultats!$F$9</c:f>
              <c:strCache>
                <c:ptCount val="1"/>
                <c:pt idx="0">
                  <c:v>Zone 3</c:v>
                </c:pt>
              </c:strCache>
            </c:strRef>
          </c:tx>
          <c:spPr>
            <a:solidFill>
              <a:srgbClr val="FFFF00"/>
            </a:solidFill>
            <a:ln>
              <a:noFill/>
            </a:ln>
            <a:effectLst/>
          </c:spPr>
          <c:cat>
            <c:strRef>
              <c:extLst>
                <c:ext xmlns:c15="http://schemas.microsoft.com/office/drawing/2012/chart" uri="{02D57815-91ED-43cb-92C2-25804820EDAC}">
                  <c15:fullRef>
                    <c15:sqref>Résultats!$B$10:$B$18</c15:sqref>
                  </c15:fullRef>
                </c:ext>
              </c:extLst>
              <c:f>(Résultats!$B$10:$B$11,Résultats!$B$14:$B$18)</c:f>
              <c:strCache>
                <c:ptCount val="7"/>
                <c:pt idx="0">
                  <c:v>1. Organisation</c:v>
                </c:pt>
                <c:pt idx="1">
                  <c:v>2. Gestion des risques</c:v>
                </c:pt>
                <c:pt idx="2">
                  <c:v>3. Formation des professionnels</c:v>
                </c:pt>
                <c:pt idx="3">
                  <c:v>4. Système d'information</c:v>
                </c:pt>
                <c:pt idx="4">
                  <c:v>5. Mise en œuvre du management de la PECM</c:v>
                </c:pt>
                <c:pt idx="5">
                  <c:v>6. Bilan de sortie ou transfert</c:v>
                </c:pt>
                <c:pt idx="6">
                  <c:v>7. Pharmacie</c:v>
                </c:pt>
              </c:strCache>
            </c:strRef>
          </c:cat>
          <c:val>
            <c:numRef>
              <c:extLst>
                <c:ext xmlns:c15="http://schemas.microsoft.com/office/drawing/2012/chart" uri="{02D57815-91ED-43cb-92C2-25804820EDAC}">
                  <c15:fullRef>
                    <c15:sqref>Résultats!$F$10:$F$18</c15:sqref>
                  </c15:fullRef>
                </c:ext>
              </c:extLst>
              <c:f>(Résultats!$F$10:$F$11,Résultats!$F$14:$F$18)</c:f>
              <c:numCache>
                <c:formatCode>0%</c:formatCode>
                <c:ptCount val="7"/>
                <c:pt idx="0">
                  <c:v>0.9</c:v>
                </c:pt>
                <c:pt idx="1">
                  <c:v>0.9</c:v>
                </c:pt>
                <c:pt idx="2">
                  <c:v>0.9</c:v>
                </c:pt>
                <c:pt idx="3">
                  <c:v>0.9</c:v>
                </c:pt>
                <c:pt idx="4">
                  <c:v>0.9</c:v>
                </c:pt>
                <c:pt idx="5">
                  <c:v>0.9</c:v>
                </c:pt>
                <c:pt idx="6">
                  <c:v>0.9</c:v>
                </c:pt>
              </c:numCache>
            </c:numRef>
          </c:val>
          <c:extLst>
            <c:ext xmlns:c16="http://schemas.microsoft.com/office/drawing/2014/chart" uri="{C3380CC4-5D6E-409C-BE32-E72D297353CC}">
              <c16:uniqueId val="{00000001-9CF3-4935-9B90-04D304A55B0A}"/>
            </c:ext>
          </c:extLst>
        </c:ser>
        <c:ser>
          <c:idx val="3"/>
          <c:order val="2"/>
          <c:tx>
            <c:strRef>
              <c:f>Résultats!$G$9</c:f>
              <c:strCache>
                <c:ptCount val="1"/>
                <c:pt idx="0">
                  <c:v>Zone 2</c:v>
                </c:pt>
              </c:strCache>
            </c:strRef>
          </c:tx>
          <c:spPr>
            <a:solidFill>
              <a:srgbClr val="FFC000"/>
            </a:solidFill>
            <a:ln>
              <a:noFill/>
            </a:ln>
            <a:effectLst/>
          </c:spPr>
          <c:cat>
            <c:strRef>
              <c:extLst>
                <c:ext xmlns:c15="http://schemas.microsoft.com/office/drawing/2012/chart" uri="{02D57815-91ED-43cb-92C2-25804820EDAC}">
                  <c15:fullRef>
                    <c15:sqref>Résultats!$B$10:$B$18</c15:sqref>
                  </c15:fullRef>
                </c:ext>
              </c:extLst>
              <c:f>(Résultats!$B$10:$B$11,Résultats!$B$14:$B$18)</c:f>
              <c:strCache>
                <c:ptCount val="7"/>
                <c:pt idx="0">
                  <c:v>1. Organisation</c:v>
                </c:pt>
                <c:pt idx="1">
                  <c:v>2. Gestion des risques</c:v>
                </c:pt>
                <c:pt idx="2">
                  <c:v>3. Formation des professionnels</c:v>
                </c:pt>
                <c:pt idx="3">
                  <c:v>4. Système d'information</c:v>
                </c:pt>
                <c:pt idx="4">
                  <c:v>5. Mise en œuvre du management de la PECM</c:v>
                </c:pt>
                <c:pt idx="5">
                  <c:v>6. Bilan de sortie ou transfert</c:v>
                </c:pt>
                <c:pt idx="6">
                  <c:v>7. Pharmacie</c:v>
                </c:pt>
              </c:strCache>
            </c:strRef>
          </c:cat>
          <c:val>
            <c:numRef>
              <c:extLst>
                <c:ext xmlns:c15="http://schemas.microsoft.com/office/drawing/2012/chart" uri="{02D57815-91ED-43cb-92C2-25804820EDAC}">
                  <c15:fullRef>
                    <c15:sqref>Résultats!$G$10:$G$18</c15:sqref>
                  </c15:fullRef>
                </c:ext>
              </c:extLst>
              <c:f>(Résultats!$G$10:$G$11,Résultats!$G$14:$G$18)</c:f>
              <c:numCache>
                <c:formatCode>0%</c:formatCode>
                <c:ptCount val="7"/>
                <c:pt idx="0">
                  <c:v>0.5</c:v>
                </c:pt>
                <c:pt idx="1">
                  <c:v>0.5</c:v>
                </c:pt>
                <c:pt idx="2">
                  <c:v>0.5</c:v>
                </c:pt>
                <c:pt idx="3">
                  <c:v>0.5</c:v>
                </c:pt>
                <c:pt idx="4">
                  <c:v>0.5</c:v>
                </c:pt>
                <c:pt idx="5">
                  <c:v>0.5</c:v>
                </c:pt>
                <c:pt idx="6">
                  <c:v>0.5</c:v>
                </c:pt>
              </c:numCache>
            </c:numRef>
          </c:val>
          <c:extLst>
            <c:ext xmlns:c16="http://schemas.microsoft.com/office/drawing/2014/chart" uri="{C3380CC4-5D6E-409C-BE32-E72D297353CC}">
              <c16:uniqueId val="{00000002-9CF3-4935-9B90-04D304A55B0A}"/>
            </c:ext>
          </c:extLst>
        </c:ser>
        <c:ser>
          <c:idx val="4"/>
          <c:order val="3"/>
          <c:tx>
            <c:strRef>
              <c:f>Résultats!$H$9</c:f>
              <c:strCache>
                <c:ptCount val="1"/>
                <c:pt idx="0">
                  <c:v>Zone 1</c:v>
                </c:pt>
              </c:strCache>
            </c:strRef>
          </c:tx>
          <c:spPr>
            <a:solidFill>
              <a:srgbClr val="FF0000"/>
            </a:solidFill>
            <a:ln>
              <a:noFill/>
            </a:ln>
            <a:effectLst/>
          </c:spPr>
          <c:cat>
            <c:strRef>
              <c:extLst>
                <c:ext xmlns:c15="http://schemas.microsoft.com/office/drawing/2012/chart" uri="{02D57815-91ED-43cb-92C2-25804820EDAC}">
                  <c15:fullRef>
                    <c15:sqref>Résultats!$B$10:$B$18</c15:sqref>
                  </c15:fullRef>
                </c:ext>
              </c:extLst>
              <c:f>(Résultats!$B$10:$B$11,Résultats!$B$14:$B$18)</c:f>
              <c:strCache>
                <c:ptCount val="7"/>
                <c:pt idx="0">
                  <c:v>1. Organisation</c:v>
                </c:pt>
                <c:pt idx="1">
                  <c:v>2. Gestion des risques</c:v>
                </c:pt>
                <c:pt idx="2">
                  <c:v>3. Formation des professionnels</c:v>
                </c:pt>
                <c:pt idx="3">
                  <c:v>4. Système d'information</c:v>
                </c:pt>
                <c:pt idx="4">
                  <c:v>5. Mise en œuvre du management de la PECM</c:v>
                </c:pt>
                <c:pt idx="5">
                  <c:v>6. Bilan de sortie ou transfert</c:v>
                </c:pt>
                <c:pt idx="6">
                  <c:v>7. Pharmacie</c:v>
                </c:pt>
              </c:strCache>
            </c:strRef>
          </c:cat>
          <c:val>
            <c:numRef>
              <c:extLst>
                <c:ext xmlns:c15="http://schemas.microsoft.com/office/drawing/2012/chart" uri="{02D57815-91ED-43cb-92C2-25804820EDAC}">
                  <c15:fullRef>
                    <c15:sqref>Résultats!$H$10:$H$18</c15:sqref>
                  </c15:fullRef>
                </c:ext>
              </c:extLst>
              <c:f>(Résultats!$H$10:$H$11,Résultats!$H$14:$H$18)</c:f>
              <c:numCache>
                <c:formatCode>0%</c:formatCode>
                <c:ptCount val="7"/>
                <c:pt idx="0">
                  <c:v>0.2</c:v>
                </c:pt>
                <c:pt idx="1">
                  <c:v>0.2</c:v>
                </c:pt>
                <c:pt idx="2">
                  <c:v>0.2</c:v>
                </c:pt>
                <c:pt idx="3">
                  <c:v>0.2</c:v>
                </c:pt>
                <c:pt idx="4">
                  <c:v>0.2</c:v>
                </c:pt>
                <c:pt idx="5">
                  <c:v>0.2</c:v>
                </c:pt>
                <c:pt idx="6">
                  <c:v>0.2</c:v>
                </c:pt>
              </c:numCache>
            </c:numRef>
          </c:val>
          <c:extLst>
            <c:ext xmlns:c16="http://schemas.microsoft.com/office/drawing/2014/chart" uri="{C3380CC4-5D6E-409C-BE32-E72D297353CC}">
              <c16:uniqueId val="{00000003-9CF3-4935-9B90-04D304A55B0A}"/>
            </c:ext>
          </c:extLst>
        </c:ser>
        <c:ser>
          <c:idx val="5"/>
          <c:order val="4"/>
          <c:tx>
            <c:strRef>
              <c:f>Résultats!$D$9</c:f>
              <c:strCache>
                <c:ptCount val="1"/>
                <c:pt idx="0">
                  <c:v>Niveau de conformité</c:v>
                </c:pt>
              </c:strCache>
            </c:strRef>
          </c:tx>
          <c:spPr>
            <a:noFill/>
            <a:ln w="25400">
              <a:solidFill>
                <a:sysClr val="windowText" lastClr="000000"/>
              </a:solidFill>
            </a:ln>
            <a:effectLst/>
          </c:spPr>
          <c:cat>
            <c:strRef>
              <c:extLst>
                <c:ext xmlns:c15="http://schemas.microsoft.com/office/drawing/2012/chart" uri="{02D57815-91ED-43cb-92C2-25804820EDAC}">
                  <c15:fullRef>
                    <c15:sqref>Résultats!$B$10:$B$18</c15:sqref>
                  </c15:fullRef>
                </c:ext>
              </c:extLst>
              <c:f>(Résultats!$B$10:$B$11,Résultats!$B$14:$B$18)</c:f>
              <c:strCache>
                <c:ptCount val="7"/>
                <c:pt idx="0">
                  <c:v>1. Organisation</c:v>
                </c:pt>
                <c:pt idx="1">
                  <c:v>2. Gestion des risques</c:v>
                </c:pt>
                <c:pt idx="2">
                  <c:v>3. Formation des professionnels</c:v>
                </c:pt>
                <c:pt idx="3">
                  <c:v>4. Système d'information</c:v>
                </c:pt>
                <c:pt idx="4">
                  <c:v>5. Mise en œuvre du management de la PECM</c:v>
                </c:pt>
                <c:pt idx="5">
                  <c:v>6. Bilan de sortie ou transfert</c:v>
                </c:pt>
                <c:pt idx="6">
                  <c:v>7. Pharmacie</c:v>
                </c:pt>
              </c:strCache>
            </c:strRef>
          </c:cat>
          <c:val>
            <c:numRef>
              <c:extLst>
                <c:ext xmlns:c15="http://schemas.microsoft.com/office/drawing/2012/chart" uri="{02D57815-91ED-43cb-92C2-25804820EDAC}">
                  <c15:fullRef>
                    <c15:sqref>Résultats!$D$10:$D$18</c15:sqref>
                  </c15:fullRef>
                </c:ext>
              </c:extLst>
              <c:f>(Résultats!$D$10:$D$11,Résultats!$D$14:$D$18)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4-9CF3-4935-9B90-04D304A55B0A}"/>
            </c:ext>
          </c:extLst>
        </c:ser>
        <c:dLbls>
          <c:showLegendKey val="0"/>
          <c:showVal val="0"/>
          <c:showCatName val="0"/>
          <c:showSerName val="0"/>
          <c:showPercent val="0"/>
          <c:showBubbleSize val="0"/>
        </c:dLbls>
        <c:axId val="372792880"/>
        <c:axId val="372795792"/>
      </c:radarChart>
      <c:catAx>
        <c:axId val="37279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372795792"/>
        <c:crosses val="autoZero"/>
        <c:auto val="1"/>
        <c:lblAlgn val="ctr"/>
        <c:lblOffset val="100"/>
        <c:noMultiLvlLbl val="0"/>
      </c:catAx>
      <c:valAx>
        <c:axId val="372795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372792880"/>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031139921422494"/>
          <c:y val="0.20484314215353866"/>
          <c:w val="0.49246064213790752"/>
          <c:h val="0.73875302200487436"/>
        </c:manualLayout>
      </c:layout>
      <c:radarChart>
        <c:radarStyle val="filled"/>
        <c:varyColors val="0"/>
        <c:ser>
          <c:idx val="1"/>
          <c:order val="0"/>
          <c:tx>
            <c:strRef>
              <c:f>Résultats!$N$9</c:f>
              <c:strCache>
                <c:ptCount val="1"/>
              </c:strCache>
            </c:strRef>
          </c:tx>
          <c:spPr>
            <a:solidFill>
              <a:srgbClr val="00B050"/>
            </a:solidFill>
            <a:ln>
              <a:noFill/>
            </a:ln>
            <a:effectLst/>
          </c:spPr>
          <c:cat>
            <c:strRef>
              <c:extLst>
                <c:ext xmlns:c15="http://schemas.microsoft.com/office/drawing/2012/chart" uri="{02D57815-91ED-43cb-92C2-25804820EDAC}">
                  <c15:fullRef>
                    <c15:sqref>Résultats!$K$10:$K$24</c15:sqref>
                  </c15:fullRef>
                </c:ext>
              </c:extLst>
              <c:f>(Résultats!$K$10:$K$12,Résultats!$K$20:$K$24)</c:f>
              <c:strCache>
                <c:ptCount val="8"/>
                <c:pt idx="0">
                  <c:v>1. Consultations pré-ansthésique ou pré-opératoires</c:v>
                </c:pt>
                <c:pt idx="1">
                  <c:v>2. Visite pré-anesthésique</c:v>
                </c:pt>
                <c:pt idx="2">
                  <c:v>3. Salle d'intervention</c:v>
                </c:pt>
                <c:pt idx="3">
                  <c:v>4. SSPI</c:v>
                </c:pt>
                <c:pt idx="4">
                  <c:v>5. Stockage des médicaments au bloc et SSPI</c:v>
                </c:pt>
                <c:pt idx="5">
                  <c:v>6. Mise en œuvre du management de la PECM</c:v>
                </c:pt>
                <c:pt idx="6">
                  <c:v>7. Bilan de sortie ou transfert</c:v>
                </c:pt>
                <c:pt idx="7">
                  <c:v>8. Gestion du traitement habituel du patient</c:v>
                </c:pt>
              </c:strCache>
            </c:strRef>
          </c:cat>
          <c:val>
            <c:numRef>
              <c:extLst>
                <c:ext xmlns:c15="http://schemas.microsoft.com/office/drawing/2012/chart" uri="{02D57815-91ED-43cb-92C2-25804820EDAC}">
                  <c15:fullRef>
                    <c15:sqref>Résultats!$N$10:$N$24</c15:sqref>
                  </c15:fullRef>
                </c:ext>
              </c:extLst>
              <c:f>(Résultats!$N$10:$N$12,Résultats!$N$20:$N$24)</c:f>
              <c:numCache>
                <c:formatCode>0%</c:formatCode>
                <c:ptCount val="8"/>
                <c:pt idx="0">
                  <c:v>1</c:v>
                </c:pt>
                <c:pt idx="1">
                  <c:v>1</c:v>
                </c:pt>
                <c:pt idx="2">
                  <c:v>1</c:v>
                </c:pt>
                <c:pt idx="3">
                  <c:v>1</c:v>
                </c:pt>
                <c:pt idx="4">
                  <c:v>1</c:v>
                </c:pt>
                <c:pt idx="5">
                  <c:v>1</c:v>
                </c:pt>
                <c:pt idx="6">
                  <c:v>1</c:v>
                </c:pt>
                <c:pt idx="7">
                  <c:v>1</c:v>
                </c:pt>
              </c:numCache>
            </c:numRef>
          </c:val>
          <c:extLst>
            <c:ext xmlns:c16="http://schemas.microsoft.com/office/drawing/2014/chart" uri="{C3380CC4-5D6E-409C-BE32-E72D297353CC}">
              <c16:uniqueId val="{00000000-3823-495B-A66F-3F266E9E331B}"/>
            </c:ext>
          </c:extLst>
        </c:ser>
        <c:ser>
          <c:idx val="2"/>
          <c:order val="1"/>
          <c:tx>
            <c:strRef>
              <c:f>Résultats!$O$9</c:f>
              <c:strCache>
                <c:ptCount val="1"/>
                <c:pt idx="0">
                  <c:v>Zone 3</c:v>
                </c:pt>
              </c:strCache>
            </c:strRef>
          </c:tx>
          <c:spPr>
            <a:solidFill>
              <a:srgbClr val="FFFF00"/>
            </a:solidFill>
            <a:ln>
              <a:noFill/>
            </a:ln>
            <a:effectLst/>
          </c:spPr>
          <c:cat>
            <c:strRef>
              <c:extLst>
                <c:ext xmlns:c15="http://schemas.microsoft.com/office/drawing/2012/chart" uri="{02D57815-91ED-43cb-92C2-25804820EDAC}">
                  <c15:fullRef>
                    <c15:sqref>Résultats!$K$10:$K$24</c15:sqref>
                  </c15:fullRef>
                </c:ext>
              </c:extLst>
              <c:f>(Résultats!$K$10:$K$12,Résultats!$K$20:$K$24)</c:f>
              <c:strCache>
                <c:ptCount val="8"/>
                <c:pt idx="0">
                  <c:v>1. Consultations pré-ansthésique ou pré-opératoires</c:v>
                </c:pt>
                <c:pt idx="1">
                  <c:v>2. Visite pré-anesthésique</c:v>
                </c:pt>
                <c:pt idx="2">
                  <c:v>3. Salle d'intervention</c:v>
                </c:pt>
                <c:pt idx="3">
                  <c:v>4. SSPI</c:v>
                </c:pt>
                <c:pt idx="4">
                  <c:v>5. Stockage des médicaments au bloc et SSPI</c:v>
                </c:pt>
                <c:pt idx="5">
                  <c:v>6. Mise en œuvre du management de la PECM</c:v>
                </c:pt>
                <c:pt idx="6">
                  <c:v>7. Bilan de sortie ou transfert</c:v>
                </c:pt>
                <c:pt idx="7">
                  <c:v>8. Gestion du traitement habituel du patient</c:v>
                </c:pt>
              </c:strCache>
            </c:strRef>
          </c:cat>
          <c:val>
            <c:numRef>
              <c:extLst>
                <c:ext xmlns:c15="http://schemas.microsoft.com/office/drawing/2012/chart" uri="{02D57815-91ED-43cb-92C2-25804820EDAC}">
                  <c15:fullRef>
                    <c15:sqref>Résultats!$O$10:$O$24</c15:sqref>
                  </c15:fullRef>
                </c:ext>
              </c:extLst>
              <c:f>(Résultats!$O$10:$O$12,Résultats!$O$20:$O$24)</c:f>
              <c:numCache>
                <c:formatCode>0%</c:formatCode>
                <c:ptCount val="8"/>
                <c:pt idx="0">
                  <c:v>0.9</c:v>
                </c:pt>
                <c:pt idx="1">
                  <c:v>0.9</c:v>
                </c:pt>
                <c:pt idx="2">
                  <c:v>0.9</c:v>
                </c:pt>
                <c:pt idx="3">
                  <c:v>0.9</c:v>
                </c:pt>
                <c:pt idx="4">
                  <c:v>0.9</c:v>
                </c:pt>
                <c:pt idx="5">
                  <c:v>0.9</c:v>
                </c:pt>
                <c:pt idx="6">
                  <c:v>0.9</c:v>
                </c:pt>
                <c:pt idx="7">
                  <c:v>0.9</c:v>
                </c:pt>
              </c:numCache>
            </c:numRef>
          </c:val>
          <c:extLst>
            <c:ext xmlns:c16="http://schemas.microsoft.com/office/drawing/2014/chart" uri="{C3380CC4-5D6E-409C-BE32-E72D297353CC}">
              <c16:uniqueId val="{00000001-3823-495B-A66F-3F266E9E331B}"/>
            </c:ext>
          </c:extLst>
        </c:ser>
        <c:ser>
          <c:idx val="3"/>
          <c:order val="2"/>
          <c:tx>
            <c:strRef>
              <c:f>Résultats!$P$9</c:f>
              <c:strCache>
                <c:ptCount val="1"/>
                <c:pt idx="0">
                  <c:v>Zone 2</c:v>
                </c:pt>
              </c:strCache>
            </c:strRef>
          </c:tx>
          <c:spPr>
            <a:solidFill>
              <a:srgbClr val="FFC000"/>
            </a:solidFill>
            <a:ln>
              <a:noFill/>
            </a:ln>
            <a:effectLst/>
          </c:spPr>
          <c:cat>
            <c:strRef>
              <c:extLst>
                <c:ext xmlns:c15="http://schemas.microsoft.com/office/drawing/2012/chart" uri="{02D57815-91ED-43cb-92C2-25804820EDAC}">
                  <c15:fullRef>
                    <c15:sqref>Résultats!$K$10:$K$24</c15:sqref>
                  </c15:fullRef>
                </c:ext>
              </c:extLst>
              <c:f>(Résultats!$K$10:$K$12,Résultats!$K$20:$K$24)</c:f>
              <c:strCache>
                <c:ptCount val="8"/>
                <c:pt idx="0">
                  <c:v>1. Consultations pré-ansthésique ou pré-opératoires</c:v>
                </c:pt>
                <c:pt idx="1">
                  <c:v>2. Visite pré-anesthésique</c:v>
                </c:pt>
                <c:pt idx="2">
                  <c:v>3. Salle d'intervention</c:v>
                </c:pt>
                <c:pt idx="3">
                  <c:v>4. SSPI</c:v>
                </c:pt>
                <c:pt idx="4">
                  <c:v>5. Stockage des médicaments au bloc et SSPI</c:v>
                </c:pt>
                <c:pt idx="5">
                  <c:v>6. Mise en œuvre du management de la PECM</c:v>
                </c:pt>
                <c:pt idx="6">
                  <c:v>7. Bilan de sortie ou transfert</c:v>
                </c:pt>
                <c:pt idx="7">
                  <c:v>8. Gestion du traitement habituel du patient</c:v>
                </c:pt>
              </c:strCache>
            </c:strRef>
          </c:cat>
          <c:val>
            <c:numRef>
              <c:extLst>
                <c:ext xmlns:c15="http://schemas.microsoft.com/office/drawing/2012/chart" uri="{02D57815-91ED-43cb-92C2-25804820EDAC}">
                  <c15:fullRef>
                    <c15:sqref>Résultats!$P$10:$P$24</c15:sqref>
                  </c15:fullRef>
                </c:ext>
              </c:extLst>
              <c:f>(Résultats!$P$10:$P$12,Résultats!$P$20:$P$24)</c:f>
              <c:numCache>
                <c:formatCode>0%</c:formatCode>
                <c:ptCount val="8"/>
                <c:pt idx="0">
                  <c:v>0.5</c:v>
                </c:pt>
                <c:pt idx="1">
                  <c:v>0.5</c:v>
                </c:pt>
                <c:pt idx="2">
                  <c:v>0.5</c:v>
                </c:pt>
                <c:pt idx="3">
                  <c:v>0.5</c:v>
                </c:pt>
                <c:pt idx="4">
                  <c:v>0.5</c:v>
                </c:pt>
                <c:pt idx="5">
                  <c:v>0.5</c:v>
                </c:pt>
                <c:pt idx="6">
                  <c:v>0.5</c:v>
                </c:pt>
                <c:pt idx="7">
                  <c:v>0.5</c:v>
                </c:pt>
              </c:numCache>
            </c:numRef>
          </c:val>
          <c:extLst>
            <c:ext xmlns:c16="http://schemas.microsoft.com/office/drawing/2014/chart" uri="{C3380CC4-5D6E-409C-BE32-E72D297353CC}">
              <c16:uniqueId val="{00000002-3823-495B-A66F-3F266E9E331B}"/>
            </c:ext>
          </c:extLst>
        </c:ser>
        <c:ser>
          <c:idx val="4"/>
          <c:order val="3"/>
          <c:tx>
            <c:strRef>
              <c:f>Résultats!$Q$9</c:f>
              <c:strCache>
                <c:ptCount val="1"/>
                <c:pt idx="0">
                  <c:v>Zone 1</c:v>
                </c:pt>
              </c:strCache>
            </c:strRef>
          </c:tx>
          <c:spPr>
            <a:solidFill>
              <a:srgbClr val="FF0000"/>
            </a:solidFill>
            <a:ln>
              <a:noFill/>
            </a:ln>
            <a:effectLst/>
          </c:spPr>
          <c:cat>
            <c:strRef>
              <c:extLst>
                <c:ext xmlns:c15="http://schemas.microsoft.com/office/drawing/2012/chart" uri="{02D57815-91ED-43cb-92C2-25804820EDAC}">
                  <c15:fullRef>
                    <c15:sqref>Résultats!$K$10:$K$24</c15:sqref>
                  </c15:fullRef>
                </c:ext>
              </c:extLst>
              <c:f>(Résultats!$K$10:$K$12,Résultats!$K$20:$K$24)</c:f>
              <c:strCache>
                <c:ptCount val="8"/>
                <c:pt idx="0">
                  <c:v>1. Consultations pré-ansthésique ou pré-opératoires</c:v>
                </c:pt>
                <c:pt idx="1">
                  <c:v>2. Visite pré-anesthésique</c:v>
                </c:pt>
                <c:pt idx="2">
                  <c:v>3. Salle d'intervention</c:v>
                </c:pt>
                <c:pt idx="3">
                  <c:v>4. SSPI</c:v>
                </c:pt>
                <c:pt idx="4">
                  <c:v>5. Stockage des médicaments au bloc et SSPI</c:v>
                </c:pt>
                <c:pt idx="5">
                  <c:v>6. Mise en œuvre du management de la PECM</c:v>
                </c:pt>
                <c:pt idx="6">
                  <c:v>7. Bilan de sortie ou transfert</c:v>
                </c:pt>
                <c:pt idx="7">
                  <c:v>8. Gestion du traitement habituel du patient</c:v>
                </c:pt>
              </c:strCache>
            </c:strRef>
          </c:cat>
          <c:val>
            <c:numRef>
              <c:extLst>
                <c:ext xmlns:c15="http://schemas.microsoft.com/office/drawing/2012/chart" uri="{02D57815-91ED-43cb-92C2-25804820EDAC}">
                  <c15:fullRef>
                    <c15:sqref>Résultats!$Q$10:$Q$24</c15:sqref>
                  </c15:fullRef>
                </c:ext>
              </c:extLst>
              <c:f>(Résultats!$Q$10:$Q$12,Résultats!$Q$20:$Q$24)</c:f>
              <c:numCache>
                <c:formatCode>0%</c:formatCode>
                <c:ptCount val="8"/>
                <c:pt idx="0">
                  <c:v>0.2</c:v>
                </c:pt>
                <c:pt idx="1">
                  <c:v>0.2</c:v>
                </c:pt>
                <c:pt idx="2">
                  <c:v>0.2</c:v>
                </c:pt>
                <c:pt idx="3">
                  <c:v>0.2</c:v>
                </c:pt>
                <c:pt idx="4">
                  <c:v>0.2</c:v>
                </c:pt>
                <c:pt idx="5">
                  <c:v>0.2</c:v>
                </c:pt>
                <c:pt idx="6">
                  <c:v>0.2</c:v>
                </c:pt>
                <c:pt idx="7">
                  <c:v>0.2</c:v>
                </c:pt>
              </c:numCache>
            </c:numRef>
          </c:val>
          <c:extLst>
            <c:ext xmlns:c16="http://schemas.microsoft.com/office/drawing/2014/chart" uri="{C3380CC4-5D6E-409C-BE32-E72D297353CC}">
              <c16:uniqueId val="{00000003-3823-495B-A66F-3F266E9E331B}"/>
            </c:ext>
          </c:extLst>
        </c:ser>
        <c:ser>
          <c:idx val="5"/>
          <c:order val="4"/>
          <c:tx>
            <c:strRef>
              <c:f>Résultats!$M$9</c:f>
              <c:strCache>
                <c:ptCount val="1"/>
                <c:pt idx="0">
                  <c:v>Niveau de conformité</c:v>
                </c:pt>
              </c:strCache>
            </c:strRef>
          </c:tx>
          <c:spPr>
            <a:noFill/>
            <a:ln w="25400">
              <a:solidFill>
                <a:sysClr val="windowText" lastClr="000000"/>
              </a:solidFill>
            </a:ln>
            <a:effectLst/>
          </c:spPr>
          <c:cat>
            <c:strRef>
              <c:extLst>
                <c:ext xmlns:c15="http://schemas.microsoft.com/office/drawing/2012/chart" uri="{02D57815-91ED-43cb-92C2-25804820EDAC}">
                  <c15:fullRef>
                    <c15:sqref>Résultats!$K$10:$K$24</c15:sqref>
                  </c15:fullRef>
                </c:ext>
              </c:extLst>
              <c:f>(Résultats!$K$10:$K$12,Résultats!$K$20:$K$24)</c:f>
              <c:strCache>
                <c:ptCount val="8"/>
                <c:pt idx="0">
                  <c:v>1. Consultations pré-ansthésique ou pré-opératoires</c:v>
                </c:pt>
                <c:pt idx="1">
                  <c:v>2. Visite pré-anesthésique</c:v>
                </c:pt>
                <c:pt idx="2">
                  <c:v>3. Salle d'intervention</c:v>
                </c:pt>
                <c:pt idx="3">
                  <c:v>4. SSPI</c:v>
                </c:pt>
                <c:pt idx="4">
                  <c:v>5. Stockage des médicaments au bloc et SSPI</c:v>
                </c:pt>
                <c:pt idx="5">
                  <c:v>6. Mise en œuvre du management de la PECM</c:v>
                </c:pt>
                <c:pt idx="6">
                  <c:v>7. Bilan de sortie ou transfert</c:v>
                </c:pt>
                <c:pt idx="7">
                  <c:v>8. Gestion du traitement habituel du patient</c:v>
                </c:pt>
              </c:strCache>
            </c:strRef>
          </c:cat>
          <c:val>
            <c:numRef>
              <c:extLst>
                <c:ext xmlns:c15="http://schemas.microsoft.com/office/drawing/2012/chart" uri="{02D57815-91ED-43cb-92C2-25804820EDAC}">
                  <c15:fullRef>
                    <c15:sqref>Résultats!$M$10:$M$24</c15:sqref>
                  </c15:fullRef>
                </c:ext>
              </c:extLst>
              <c:f>(Résultats!$M$10:$M$12,Résultats!$M$20:$M$24)</c:f>
              <c:numCache>
                <c:formatCode>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3823-495B-A66F-3F266E9E331B}"/>
            </c:ext>
          </c:extLst>
        </c:ser>
        <c:dLbls>
          <c:showLegendKey val="0"/>
          <c:showVal val="0"/>
          <c:showCatName val="0"/>
          <c:showSerName val="0"/>
          <c:showPercent val="0"/>
          <c:showBubbleSize val="0"/>
        </c:dLbls>
        <c:axId val="372792880"/>
        <c:axId val="372795792"/>
      </c:radarChart>
      <c:catAx>
        <c:axId val="372792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fr-FR"/>
          </a:p>
        </c:txPr>
        <c:crossAx val="372795792"/>
        <c:crosses val="autoZero"/>
        <c:auto val="1"/>
        <c:lblAlgn val="ctr"/>
        <c:lblOffset val="100"/>
        <c:noMultiLvlLbl val="0"/>
      </c:catAx>
      <c:valAx>
        <c:axId val="3727957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372792880"/>
        <c:crosses val="autoZero"/>
        <c:crossBetween val="between"/>
        <c:majorUnit val="0.2"/>
      </c:valAx>
      <c:spPr>
        <a:noFill/>
        <a:ln>
          <a:noFill/>
        </a:ln>
        <a:effectLst/>
      </c:spPr>
    </c:plotArea>
    <c:plotVisOnly val="1"/>
    <c:dispBlanksAs val="gap"/>
    <c:showDLblsOverMax val="0"/>
  </c:chart>
  <c:spPr>
    <a:noFill/>
    <a:ln w="9525" cap="flat" cmpd="sng" algn="ctr">
      <a:noFill/>
      <a:round/>
    </a:ln>
    <a:effectLst/>
  </c:spPr>
  <c:txPr>
    <a:bodyPr/>
    <a:lstStyle/>
    <a:p>
      <a:pPr>
        <a:defRPr sz="1200"/>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chart" Target="../charts/chart2.xml"/></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6650352</xdr:colOff>
      <xdr:row>0</xdr:row>
      <xdr:rowOff>0</xdr:rowOff>
    </xdr:from>
    <xdr:to>
      <xdr:col>2</xdr:col>
      <xdr:colOff>8426193</xdr:colOff>
      <xdr:row>1</xdr:row>
      <xdr:rowOff>421500</xdr:rowOff>
    </xdr:to>
    <xdr:pic>
      <xdr:nvPicPr>
        <xdr:cNvPr id="6" name="Imag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xdr:blipFill>
      <xdr:spPr bwMode="auto">
        <a:xfrm>
          <a:off x="15663383" y="0"/>
          <a:ext cx="1775841" cy="612000"/>
        </a:xfrm>
        <a:prstGeom prst="rect">
          <a:avLst/>
        </a:prstGeom>
      </xdr:spPr>
    </xdr:pic>
    <xdr:clientData/>
  </xdr:twoCellAnchor>
  <xdr:twoCellAnchor editAs="oneCell">
    <xdr:from>
      <xdr:col>1</xdr:col>
      <xdr:colOff>130288</xdr:colOff>
      <xdr:row>0</xdr:row>
      <xdr:rowOff>47625</xdr:rowOff>
    </xdr:from>
    <xdr:to>
      <xdr:col>1</xdr:col>
      <xdr:colOff>1657548</xdr:colOff>
      <xdr:row>2</xdr:row>
      <xdr:rowOff>4500</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stretch/>
      </xdr:blipFill>
      <xdr:spPr bwMode="auto">
        <a:xfrm>
          <a:off x="427944" y="47625"/>
          <a:ext cx="152726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624163</xdr:colOff>
      <xdr:row>0</xdr:row>
      <xdr:rowOff>0</xdr:rowOff>
    </xdr:from>
    <xdr:to>
      <xdr:col>6</xdr:col>
      <xdr:colOff>161172</xdr:colOff>
      <xdr:row>3</xdr:row>
      <xdr:rowOff>4500</xdr:rowOff>
    </xdr:to>
    <xdr:pic>
      <xdr:nvPicPr>
        <xdr:cNvPr id="4" name="Image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xdr:blipFill>
      <xdr:spPr bwMode="auto">
        <a:xfrm>
          <a:off x="11972520" y="0"/>
          <a:ext cx="1646116" cy="576000"/>
        </a:xfrm>
        <a:prstGeom prst="rect">
          <a:avLst/>
        </a:prstGeom>
      </xdr:spPr>
    </xdr:pic>
    <xdr:clientData/>
  </xdr:twoCellAnchor>
  <xdr:twoCellAnchor editAs="oneCell">
    <xdr:from>
      <xdr:col>1</xdr:col>
      <xdr:colOff>13263</xdr:colOff>
      <xdr:row>0</xdr:row>
      <xdr:rowOff>0</xdr:rowOff>
    </xdr:from>
    <xdr:to>
      <xdr:col>1</xdr:col>
      <xdr:colOff>1419161</xdr:colOff>
      <xdr:row>3</xdr:row>
      <xdr:rowOff>19049</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xdr:blipFill>
      <xdr:spPr bwMode="auto">
        <a:xfrm>
          <a:off x="122120" y="0"/>
          <a:ext cx="1405898" cy="5905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148166</xdr:colOff>
      <xdr:row>0</xdr:row>
      <xdr:rowOff>84666</xdr:rowOff>
    </xdr:from>
    <xdr:to>
      <xdr:col>1</xdr:col>
      <xdr:colOff>1037314</xdr:colOff>
      <xdr:row>3</xdr:row>
      <xdr:rowOff>89166</xdr:rowOff>
    </xdr:to>
    <xdr:pic>
      <xdr:nvPicPr>
        <xdr:cNvPr id="2" name="Image 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xdr:blipFill>
      <xdr:spPr bwMode="auto">
        <a:xfrm>
          <a:off x="148166" y="84666"/>
          <a:ext cx="1651148" cy="576000"/>
        </a:xfrm>
        <a:prstGeom prst="rect">
          <a:avLst/>
        </a:prstGeom>
      </xdr:spPr>
    </xdr:pic>
    <xdr:clientData/>
  </xdr:twoCellAnchor>
  <xdr:twoCellAnchor editAs="oneCell">
    <xdr:from>
      <xdr:col>4</xdr:col>
      <xdr:colOff>300717</xdr:colOff>
      <xdr:row>0</xdr:row>
      <xdr:rowOff>48985</xdr:rowOff>
    </xdr:from>
    <xdr:to>
      <xdr:col>4</xdr:col>
      <xdr:colOff>1704234</xdr:colOff>
      <xdr:row>3</xdr:row>
      <xdr:rowOff>66522</xdr:rowOff>
    </xdr:to>
    <xdr:pic>
      <xdr:nvPicPr>
        <xdr:cNvPr id="3" name="Image 2">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stretch/>
      </xdr:blipFill>
      <xdr:spPr bwMode="auto">
        <a:xfrm>
          <a:off x="12524467" y="48985"/>
          <a:ext cx="1403517" cy="58903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165513</xdr:rowOff>
    </xdr:from>
    <xdr:to>
      <xdr:col>1</xdr:col>
      <xdr:colOff>877998</xdr:colOff>
      <xdr:row>2</xdr:row>
      <xdr:rowOff>415780</xdr:rowOff>
    </xdr:to>
    <xdr:pic>
      <xdr:nvPicPr>
        <xdr:cNvPr id="4" name="Image 1">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xdr:blipFill>
      <xdr:spPr bwMode="auto">
        <a:xfrm>
          <a:off x="0" y="364873"/>
          <a:ext cx="1251540" cy="449628"/>
        </a:xfrm>
        <a:prstGeom prst="rect">
          <a:avLst/>
        </a:prstGeom>
      </xdr:spPr>
    </xdr:pic>
    <xdr:clientData/>
  </xdr:twoCellAnchor>
  <xdr:twoCellAnchor editAs="oneCell">
    <xdr:from>
      <xdr:col>7</xdr:col>
      <xdr:colOff>6015869</xdr:colOff>
      <xdr:row>1</xdr:row>
      <xdr:rowOff>99680</xdr:rowOff>
    </xdr:from>
    <xdr:to>
      <xdr:col>7</xdr:col>
      <xdr:colOff>7270322</xdr:colOff>
      <xdr:row>2</xdr:row>
      <xdr:rowOff>407041</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stretch/>
      </xdr:blipFill>
      <xdr:spPr bwMode="auto">
        <a:xfrm>
          <a:off x="24208619" y="309230"/>
          <a:ext cx="1254453" cy="516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95804</xdr:rowOff>
    </xdr:from>
    <xdr:to>
      <xdr:col>1</xdr:col>
      <xdr:colOff>1050032</xdr:colOff>
      <xdr:row>2</xdr:row>
      <xdr:rowOff>10666</xdr:rowOff>
    </xdr:to>
    <xdr:pic>
      <xdr:nvPicPr>
        <xdr:cNvPr id="4" name="Image 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stretch/>
      </xdr:blipFill>
      <xdr:spPr bwMode="auto">
        <a:xfrm>
          <a:off x="0" y="95805"/>
          <a:ext cx="1546989" cy="536057"/>
        </a:xfrm>
        <a:prstGeom prst="rect">
          <a:avLst/>
        </a:prstGeom>
      </xdr:spPr>
    </xdr:pic>
    <xdr:clientData/>
  </xdr:twoCellAnchor>
  <xdr:twoCellAnchor editAs="oneCell">
    <xdr:from>
      <xdr:col>8</xdr:col>
      <xdr:colOff>282979</xdr:colOff>
      <xdr:row>0</xdr:row>
      <xdr:rowOff>0</xdr:rowOff>
    </xdr:from>
    <xdr:to>
      <xdr:col>8</xdr:col>
      <xdr:colOff>1870889</xdr:colOff>
      <xdr:row>2</xdr:row>
      <xdr:rowOff>1547</xdr:rowOff>
    </xdr:to>
    <xdr:pic>
      <xdr:nvPicPr>
        <xdr:cNvPr id="5" name="Image 2">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xdr:blipFill>
      <xdr:spPr bwMode="auto">
        <a:xfrm>
          <a:off x="22848570" y="0"/>
          <a:ext cx="1587910" cy="6423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72734</xdr:rowOff>
    </xdr:from>
    <xdr:to>
      <xdr:col>1</xdr:col>
      <xdr:colOff>820809</xdr:colOff>
      <xdr:row>1</xdr:row>
      <xdr:rowOff>427702</xdr:rowOff>
    </xdr:to>
    <xdr:pic>
      <xdr:nvPicPr>
        <xdr:cNvPr id="4" name="Image 1">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xdr:blipFill>
      <xdr:spPr bwMode="auto">
        <a:xfrm>
          <a:off x="0" y="72734"/>
          <a:ext cx="1538446" cy="550687"/>
        </a:xfrm>
        <a:prstGeom prst="rect">
          <a:avLst/>
        </a:prstGeom>
      </xdr:spPr>
    </xdr:pic>
    <xdr:clientData/>
  </xdr:twoCellAnchor>
  <xdr:twoCellAnchor editAs="oneCell">
    <xdr:from>
      <xdr:col>6</xdr:col>
      <xdr:colOff>159896</xdr:colOff>
      <xdr:row>0</xdr:row>
      <xdr:rowOff>0</xdr:rowOff>
    </xdr:from>
    <xdr:to>
      <xdr:col>6</xdr:col>
      <xdr:colOff>1707867</xdr:colOff>
      <xdr:row>2</xdr:row>
      <xdr:rowOff>22047</xdr:rowOff>
    </xdr:to>
    <xdr:pic>
      <xdr:nvPicPr>
        <xdr:cNvPr id="5" name="Image 2">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xdr:blipFill>
      <xdr:spPr bwMode="auto">
        <a:xfrm>
          <a:off x="14083714" y="0"/>
          <a:ext cx="1547971" cy="64550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217714</xdr:colOff>
      <xdr:row>0</xdr:row>
      <xdr:rowOff>95250</xdr:rowOff>
    </xdr:from>
    <xdr:to>
      <xdr:col>1</xdr:col>
      <xdr:colOff>2197849</xdr:colOff>
      <xdr:row>0</xdr:row>
      <xdr:rowOff>935514</xdr:rowOff>
    </xdr:to>
    <xdr:pic>
      <xdr:nvPicPr>
        <xdr:cNvPr id="5" name="Image 2">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xdr:blipFill>
      <xdr:spPr bwMode="auto">
        <a:xfrm>
          <a:off x="217714" y="95250"/>
          <a:ext cx="2208735" cy="840264"/>
        </a:xfrm>
        <a:prstGeom prst="rect">
          <a:avLst/>
        </a:prstGeom>
      </xdr:spPr>
    </xdr:pic>
    <xdr:clientData/>
  </xdr:twoCellAnchor>
  <xdr:twoCellAnchor editAs="oneCell">
    <xdr:from>
      <xdr:col>1</xdr:col>
      <xdr:colOff>2620952</xdr:colOff>
      <xdr:row>0</xdr:row>
      <xdr:rowOff>29644</xdr:rowOff>
    </xdr:from>
    <xdr:to>
      <xdr:col>3</xdr:col>
      <xdr:colOff>119650</xdr:colOff>
      <xdr:row>0</xdr:row>
      <xdr:rowOff>938493</xdr:rowOff>
    </xdr:to>
    <xdr:pic>
      <xdr:nvPicPr>
        <xdr:cNvPr id="8" name="Image 8">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2"/>
        <a:stretch/>
      </xdr:blipFill>
      <xdr:spPr bwMode="auto">
        <a:xfrm>
          <a:off x="2845070" y="29644"/>
          <a:ext cx="2219176" cy="908849"/>
        </a:xfrm>
        <a:prstGeom prst="rect">
          <a:avLst/>
        </a:prstGeom>
      </xdr:spPr>
    </xdr:pic>
    <xdr:clientData/>
  </xdr:twoCellAnchor>
  <xdr:twoCellAnchor>
    <xdr:from>
      <xdr:col>0</xdr:col>
      <xdr:colOff>196103</xdr:colOff>
      <xdr:row>25</xdr:row>
      <xdr:rowOff>28014</xdr:rowOff>
    </xdr:from>
    <xdr:to>
      <xdr:col>8</xdr:col>
      <xdr:colOff>28015</xdr:colOff>
      <xdr:row>54</xdr:row>
      <xdr:rowOff>162185</xdr:rowOff>
    </xdr:to>
    <xdr:graphicFrame macro="">
      <xdr:nvGraphicFramePr>
        <xdr:cNvPr id="4" name="Graphique 3">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14009</xdr:colOff>
      <xdr:row>24</xdr:row>
      <xdr:rowOff>14008</xdr:rowOff>
    </xdr:from>
    <xdr:to>
      <xdr:col>17</xdr:col>
      <xdr:colOff>434228</xdr:colOff>
      <xdr:row>57</xdr:row>
      <xdr:rowOff>168088</xdr:rowOff>
    </xdr:to>
    <xdr:graphicFrame macro="">
      <xdr:nvGraphicFramePr>
        <xdr:cNvPr id="6" name="Graphique 5">
          <a:extLst>
            <a:ext uri="{FF2B5EF4-FFF2-40B4-BE49-F238E27FC236}">
              <a16:creationId xmlns:a16="http://schemas.microsoft.com/office/drawing/2014/main" id="{00000000-0008-0000-05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1133829</xdr:colOff>
      <xdr:row>0</xdr:row>
      <xdr:rowOff>0</xdr:rowOff>
    </xdr:from>
    <xdr:to>
      <xdr:col>9</xdr:col>
      <xdr:colOff>1317625</xdr:colOff>
      <xdr:row>1</xdr:row>
      <xdr:rowOff>278457</xdr:rowOff>
    </xdr:to>
    <xdr:pic>
      <xdr:nvPicPr>
        <xdr:cNvPr id="4" name="Image 1">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xdr:blipFill>
      <xdr:spPr bwMode="auto">
        <a:xfrm>
          <a:off x="23739829" y="1127584"/>
          <a:ext cx="1787171" cy="643582"/>
        </a:xfrm>
        <a:prstGeom prst="rect">
          <a:avLst/>
        </a:prstGeom>
      </xdr:spPr>
    </xdr:pic>
    <xdr:clientData/>
  </xdr:twoCellAnchor>
  <xdr:twoCellAnchor editAs="oneCell">
    <xdr:from>
      <xdr:col>9</xdr:col>
      <xdr:colOff>1482016</xdr:colOff>
      <xdr:row>0</xdr:row>
      <xdr:rowOff>0</xdr:rowOff>
    </xdr:from>
    <xdr:to>
      <xdr:col>9</xdr:col>
      <xdr:colOff>3143250</xdr:colOff>
      <xdr:row>1</xdr:row>
      <xdr:rowOff>324151</xdr:rowOff>
    </xdr:to>
    <xdr:pic>
      <xdr:nvPicPr>
        <xdr:cNvPr id="5" name="Image 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2"/>
        <a:stretch/>
      </xdr:blipFill>
      <xdr:spPr bwMode="auto">
        <a:xfrm>
          <a:off x="25691391" y="1061731"/>
          <a:ext cx="1661234" cy="689276"/>
        </a:xfrm>
        <a:prstGeom prst="rect">
          <a:avLst/>
        </a:prstGeom>
      </xdr:spPr>
    </xdr:pic>
    <xdr:clientData/>
  </xdr:twoCellAnchor>
</xdr:wsDr>
</file>

<file path=xl/theme/theme1.xml><?xml version="1.0" encoding="utf-8"?>
<a:theme xmlns:a="http://schemas.openxmlformats.org/drawingml/2006/main" name="Thème Office">
  <a:themeElements>
    <a:clrScheme name="RSQR">
      <a:dk1>
        <a:sysClr val="windowText" lastClr="000000"/>
      </a:dk1>
      <a:lt1>
        <a:sysClr val="window" lastClr="FFFFFF"/>
      </a:lt1>
      <a:dk2>
        <a:srgbClr val="44546A"/>
      </a:dk2>
      <a:lt2>
        <a:srgbClr val="E7E6E6"/>
      </a:lt2>
      <a:accent1>
        <a:srgbClr val="A2C037"/>
      </a:accent1>
      <a:accent2>
        <a:srgbClr val="008ACF"/>
      </a:accent2>
      <a:accent3>
        <a:srgbClr val="4BAFE8"/>
      </a:accent3>
      <a:accent4>
        <a:srgbClr val="9CCFF3"/>
      </a:accent4>
      <a:accent5>
        <a:srgbClr val="43A7B7"/>
      </a:accent5>
      <a:accent6>
        <a:srgbClr val="2C4390"/>
      </a:accent6>
      <a:hlink>
        <a:srgbClr val="0563C1"/>
      </a:hlink>
      <a:folHlink>
        <a:srgbClr val="954F72"/>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legifrance.gouv.fr/loda/id/JORFTEXT000037542346/" TargetMode="External"/><Relationship Id="rId1" Type="http://schemas.openxmlformats.org/officeDocument/2006/relationships/hyperlink" Target="https://www.legifrance.gouv.fr/loda/id/JORFTEXT000023865866/"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L1" sqref="L1:L1048576"/>
    </sheetView>
  </sheetViews>
  <sheetFormatPr baseColWidth="10" defaultColWidth="11.42578125" defaultRowHeight="15" x14ac:dyDescent="0.25"/>
  <cols>
    <col min="1" max="1" width="1.7109375" style="1" customWidth="1"/>
    <col min="2" max="2" width="23.28515625" style="7" customWidth="1"/>
    <col min="3" max="3" width="1.7109375" style="1" customWidth="1"/>
    <col min="4" max="4" width="23.28515625" style="7" customWidth="1"/>
    <col min="5" max="5" width="1.7109375" style="1" customWidth="1"/>
    <col min="6" max="6" width="23.28515625" style="7" customWidth="1"/>
    <col min="7" max="7" width="1.7109375" style="1" customWidth="1"/>
    <col min="8" max="8" width="23.28515625" style="7" customWidth="1"/>
    <col min="9" max="9" width="1.7109375" style="1" customWidth="1"/>
    <col min="10" max="10" width="23.28515625" style="7" customWidth="1"/>
    <col min="11" max="11" width="11.42578125" style="7"/>
    <col min="12" max="13" width="23.28515625" style="7" customWidth="1"/>
    <col min="14" max="16384" width="11.42578125" style="7"/>
  </cols>
  <sheetData>
    <row r="1" spans="1:13" x14ac:dyDescent="0.25">
      <c r="A1" s="118"/>
      <c r="B1" s="117" t="s">
        <v>266</v>
      </c>
      <c r="C1" s="118"/>
      <c r="D1" s="117" t="s">
        <v>267</v>
      </c>
      <c r="E1" s="118"/>
      <c r="F1" s="117" t="s">
        <v>268</v>
      </c>
      <c r="G1" s="118"/>
      <c r="H1" s="117" t="s">
        <v>269</v>
      </c>
      <c r="I1" s="118"/>
      <c r="J1" s="120" t="s">
        <v>270</v>
      </c>
      <c r="L1" s="126" t="s">
        <v>300</v>
      </c>
      <c r="M1" s="126" t="s">
        <v>303</v>
      </c>
    </row>
    <row r="2" spans="1:13" x14ac:dyDescent="0.25">
      <c r="B2" s="114" t="s">
        <v>174</v>
      </c>
      <c r="D2" s="114" t="s">
        <v>174</v>
      </c>
      <c r="F2" s="114" t="s">
        <v>174</v>
      </c>
      <c r="H2" s="114" t="s">
        <v>174</v>
      </c>
      <c r="J2" s="121" t="s">
        <v>172</v>
      </c>
      <c r="L2" s="126" t="s">
        <v>301</v>
      </c>
      <c r="M2" s="126" t="s">
        <v>305</v>
      </c>
    </row>
    <row r="3" spans="1:13" ht="30" x14ac:dyDescent="0.25">
      <c r="A3" s="119"/>
      <c r="B3" s="115" t="s">
        <v>175</v>
      </c>
      <c r="C3" s="119"/>
      <c r="D3" s="115" t="s">
        <v>175</v>
      </c>
      <c r="E3" s="119"/>
      <c r="F3" s="168" t="s">
        <v>311</v>
      </c>
      <c r="G3" s="119"/>
      <c r="H3" s="168" t="s">
        <v>311</v>
      </c>
      <c r="I3" s="119"/>
      <c r="J3" s="168" t="s">
        <v>311</v>
      </c>
      <c r="L3" s="126" t="s">
        <v>302</v>
      </c>
      <c r="M3" s="126" t="s">
        <v>304</v>
      </c>
    </row>
    <row r="4" spans="1:13" x14ac:dyDescent="0.25">
      <c r="D4" s="116" t="s">
        <v>176</v>
      </c>
      <c r="F4" s="169" t="s">
        <v>312</v>
      </c>
      <c r="H4" s="169" t="s">
        <v>312</v>
      </c>
      <c r="J4" s="169" t="s">
        <v>312</v>
      </c>
    </row>
    <row r="5" spans="1:13" x14ac:dyDescent="0.25">
      <c r="F5" s="115" t="s">
        <v>177</v>
      </c>
      <c r="H5" s="115" t="s">
        <v>177</v>
      </c>
      <c r="J5" s="122" t="s">
        <v>264</v>
      </c>
    </row>
    <row r="6" spans="1:13" ht="15.75" thickBot="1" x14ac:dyDescent="0.3">
      <c r="H6" s="116" t="s">
        <v>176</v>
      </c>
      <c r="J6" s="123" t="s">
        <v>265</v>
      </c>
    </row>
    <row r="7" spans="1:13" ht="15.75" thickBot="1" x14ac:dyDescent="0.3"/>
    <row r="8" spans="1:13" x14ac:dyDescent="0.25">
      <c r="A8" s="118"/>
      <c r="B8" s="117" t="s">
        <v>273</v>
      </c>
      <c r="C8" s="118"/>
      <c r="D8" s="117" t="s">
        <v>273</v>
      </c>
      <c r="E8" s="118"/>
      <c r="F8" s="117" t="s">
        <v>273</v>
      </c>
      <c r="G8" s="118"/>
      <c r="H8" s="117" t="s">
        <v>273</v>
      </c>
      <c r="I8" s="118"/>
      <c r="J8" s="120" t="s">
        <v>273</v>
      </c>
    </row>
    <row r="9" spans="1:13" ht="45" x14ac:dyDescent="0.25">
      <c r="A9" s="124"/>
      <c r="B9" s="126" t="s">
        <v>271</v>
      </c>
      <c r="C9" s="124"/>
      <c r="D9" s="126" t="s">
        <v>274</v>
      </c>
      <c r="E9" s="124"/>
      <c r="F9" s="126" t="s">
        <v>274</v>
      </c>
      <c r="G9" s="124"/>
      <c r="H9" s="126" t="s">
        <v>272</v>
      </c>
      <c r="I9" s="124"/>
      <c r="J9" s="125"/>
    </row>
  </sheetData>
  <conditionalFormatting sqref="B3:C3">
    <cfRule type="containsText" dxfId="560" priority="7" operator="containsText" text="Oui">
      <formula>NOT(ISERROR(SEARCH("Oui",B3)))</formula>
    </cfRule>
  </conditionalFormatting>
  <conditionalFormatting sqref="E3">
    <cfRule type="containsText" dxfId="559" priority="6" operator="containsText" text="Oui">
      <formula>NOT(ISERROR(SEARCH("Oui",E3)))</formula>
    </cfRule>
  </conditionalFormatting>
  <conditionalFormatting sqref="G3">
    <cfRule type="containsText" dxfId="558" priority="5" operator="containsText" text="Oui">
      <formula>NOT(ISERROR(SEARCH("Oui",G3)))</formula>
    </cfRule>
  </conditionalFormatting>
  <conditionalFormatting sqref="I3">
    <cfRule type="containsText" dxfId="557" priority="4" operator="containsText" text="Oui">
      <formula>NOT(ISERROR(SEARCH("Oui",I3)))</formula>
    </cfRule>
  </conditionalFormatting>
  <conditionalFormatting sqref="B2:B3">
    <cfRule type="cellIs" dxfId="556" priority="2" operator="equal">
      <formula>"Oui"</formula>
    </cfRule>
  </conditionalFormatting>
  <conditionalFormatting sqref="A3">
    <cfRule type="containsText" dxfId="555" priority="1" operator="containsText" text="Oui">
      <formula>NOT(ISERROR(SEARCH("Oui",A3)))</formula>
    </cfRule>
  </conditionalFormatting>
  <printOptions gridLines="1"/>
  <pageMargins left="0.7" right="0.7" top="0.75" bottom="0.75"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U7"/>
  <sheetViews>
    <sheetView workbookViewId="0">
      <selection activeCell="L4" sqref="L4"/>
    </sheetView>
  </sheetViews>
  <sheetFormatPr baseColWidth="10" defaultRowHeight="15" x14ac:dyDescent="0.25"/>
  <sheetData>
    <row r="3" spans="2:21" x14ac:dyDescent="0.25">
      <c r="B3" t="s">
        <v>178</v>
      </c>
      <c r="C3" t="s">
        <v>179</v>
      </c>
    </row>
    <row r="4" spans="2:21" x14ac:dyDescent="0.25">
      <c r="B4" t="s">
        <v>180</v>
      </c>
      <c r="C4" t="str">
        <f>IF(C3="NC","NA","")</f>
        <v>NA</v>
      </c>
      <c r="L4" t="s">
        <v>181</v>
      </c>
    </row>
    <row r="5" spans="2:21" x14ac:dyDescent="0.25">
      <c r="S5" t="s">
        <v>182</v>
      </c>
      <c r="U5" t="s">
        <v>182</v>
      </c>
    </row>
    <row r="6" spans="2:21" x14ac:dyDescent="0.25">
      <c r="S6" t="s">
        <v>179</v>
      </c>
      <c r="U6" t="s">
        <v>179</v>
      </c>
    </row>
    <row r="7" spans="2:21" x14ac:dyDescent="0.25">
      <c r="S7" t="s">
        <v>176</v>
      </c>
    </row>
  </sheetData>
  <printOptions gridLines="1"/>
  <pageMargins left="0.7" right="0.7" top="0.75" bottom="0.75" header="0.5" footer="0.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B1:K75"/>
  <sheetViews>
    <sheetView tabSelected="1" zoomScale="80" zoomScaleNormal="80" workbookViewId="0">
      <pane xSplit="1" ySplit="2" topLeftCell="B48" activePane="bottomRight" state="frozen"/>
      <selection pane="topRight" activeCell="B1" sqref="B1"/>
      <selection pane="bottomLeft" activeCell="A3" sqref="A3"/>
      <selection pane="bottomRight" activeCell="E60" sqref="E60"/>
    </sheetView>
  </sheetViews>
  <sheetFormatPr baseColWidth="10" defaultColWidth="10.85546875" defaultRowHeight="15" x14ac:dyDescent="0.25"/>
  <cols>
    <col min="1" max="1" width="4.42578125" style="371" bestFit="1" customWidth="1"/>
    <col min="2" max="3" width="130.7109375" style="372" customWidth="1"/>
    <col min="4" max="16384" width="10.85546875" style="371"/>
  </cols>
  <sheetData>
    <row r="1" spans="2:11" ht="15" customHeight="1" x14ac:dyDescent="0.25"/>
    <row r="2" spans="2:11" s="375" customFormat="1" ht="33.75" x14ac:dyDescent="0.25">
      <c r="B2" s="427" t="s">
        <v>609</v>
      </c>
      <c r="C2" s="427"/>
      <c r="F2" s="376"/>
      <c r="G2" s="376"/>
      <c r="H2" s="376"/>
      <c r="I2" s="376"/>
      <c r="J2" s="376"/>
      <c r="K2" s="376"/>
    </row>
    <row r="3" spans="2:11" ht="30" customHeight="1" x14ac:dyDescent="0.25">
      <c r="B3" s="430" t="s">
        <v>626</v>
      </c>
      <c r="C3" s="430"/>
      <c r="D3" s="377"/>
      <c r="E3" s="377"/>
      <c r="F3" s="377"/>
      <c r="G3" s="377"/>
      <c r="H3" s="377"/>
    </row>
    <row r="4" spans="2:11" ht="23.25" x14ac:dyDescent="0.25">
      <c r="B4" s="428" t="s">
        <v>575</v>
      </c>
      <c r="C4" s="428"/>
    </row>
    <row r="5" spans="2:11" ht="15" customHeight="1" x14ac:dyDescent="0.25"/>
    <row r="6" spans="2:11" ht="312.75" customHeight="1" x14ac:dyDescent="0.25">
      <c r="B6" s="429" t="s">
        <v>610</v>
      </c>
      <c r="C6" s="429"/>
    </row>
    <row r="8" spans="2:11" ht="23.25" x14ac:dyDescent="0.25">
      <c r="B8" s="428" t="s">
        <v>577</v>
      </c>
      <c r="C8" s="428"/>
    </row>
    <row r="9" spans="2:11" x14ac:dyDescent="0.25">
      <c r="B9" s="378"/>
    </row>
    <row r="10" spans="2:11" ht="93.75" customHeight="1" x14ac:dyDescent="0.25">
      <c r="B10" s="432" t="s">
        <v>597</v>
      </c>
      <c r="C10" s="432"/>
    </row>
    <row r="11" spans="2:11" x14ac:dyDescent="0.25">
      <c r="B11" s="378"/>
    </row>
    <row r="12" spans="2:11" ht="36.75" customHeight="1" x14ac:dyDescent="0.25">
      <c r="B12" s="433" t="s">
        <v>598</v>
      </c>
      <c r="C12" s="432"/>
    </row>
    <row r="13" spans="2:11" x14ac:dyDescent="0.25">
      <c r="B13" s="378"/>
    </row>
    <row r="14" spans="2:11" ht="206.25" customHeight="1" x14ac:dyDescent="0.25">
      <c r="B14" s="434" t="s">
        <v>599</v>
      </c>
      <c r="C14" s="434"/>
    </row>
    <row r="15" spans="2:11" x14ac:dyDescent="0.25">
      <c r="B15" s="378"/>
    </row>
    <row r="16" spans="2:11" ht="256.5" customHeight="1" x14ac:dyDescent="0.25">
      <c r="B16" s="437" t="s">
        <v>600</v>
      </c>
      <c r="C16" s="437"/>
    </row>
    <row r="17" spans="2:3" x14ac:dyDescent="0.25">
      <c r="B17" s="373"/>
    </row>
    <row r="18" spans="2:3" ht="159.75" customHeight="1" x14ac:dyDescent="0.25">
      <c r="B18" s="438" t="s">
        <v>601</v>
      </c>
      <c r="C18" s="438"/>
    </row>
    <row r="19" spans="2:3" x14ac:dyDescent="0.25">
      <c r="B19" s="374"/>
    </row>
    <row r="20" spans="2:3" ht="238.5" customHeight="1" x14ac:dyDescent="0.25">
      <c r="B20" s="439" t="s">
        <v>602</v>
      </c>
      <c r="C20" s="439"/>
    </row>
    <row r="21" spans="2:3" x14ac:dyDescent="0.25">
      <c r="B21" s="373"/>
    </row>
    <row r="22" spans="2:3" ht="100.5" customHeight="1" x14ac:dyDescent="0.25">
      <c r="B22" s="440" t="s">
        <v>603</v>
      </c>
      <c r="C22" s="441"/>
    </row>
    <row r="24" spans="2:3" ht="23.25" x14ac:dyDescent="0.25">
      <c r="B24" s="428" t="s">
        <v>590</v>
      </c>
      <c r="C24" s="428"/>
    </row>
    <row r="26" spans="2:3" ht="32.25" customHeight="1" x14ac:dyDescent="0.25">
      <c r="B26" s="431" t="s">
        <v>594</v>
      </c>
      <c r="C26" s="431"/>
    </row>
    <row r="27" spans="2:3" ht="115.5" customHeight="1" x14ac:dyDescent="0.25">
      <c r="B27" s="435" t="s">
        <v>604</v>
      </c>
      <c r="C27" s="435"/>
    </row>
    <row r="28" spans="2:3" ht="47.25" customHeight="1" x14ac:dyDescent="0.25">
      <c r="B28" s="436" t="s">
        <v>605</v>
      </c>
      <c r="C28" s="436"/>
    </row>
    <row r="29" spans="2:3" x14ac:dyDescent="0.25">
      <c r="B29" s="436" t="s">
        <v>593</v>
      </c>
      <c r="C29" s="436"/>
    </row>
    <row r="30" spans="2:3" x14ac:dyDescent="0.25">
      <c r="B30" s="436" t="s">
        <v>606</v>
      </c>
      <c r="C30" s="436"/>
    </row>
    <row r="31" spans="2:3" x14ac:dyDescent="0.25">
      <c r="B31" s="373" t="s">
        <v>591</v>
      </c>
    </row>
    <row r="32" spans="2:3" x14ac:dyDescent="0.25">
      <c r="B32" s="373" t="s">
        <v>592</v>
      </c>
    </row>
    <row r="33" spans="2:3" x14ac:dyDescent="0.25">
      <c r="B33" s="373"/>
    </row>
    <row r="34" spans="2:3" ht="23.25" x14ac:dyDescent="0.25">
      <c r="B34" s="428" t="s">
        <v>615</v>
      </c>
      <c r="C34" s="428"/>
    </row>
    <row r="36" spans="2:3" x14ac:dyDescent="0.25">
      <c r="B36" s="431" t="s">
        <v>0</v>
      </c>
      <c r="C36" s="431"/>
    </row>
    <row r="37" spans="2:3" x14ac:dyDescent="0.25">
      <c r="B37" s="431" t="s">
        <v>1</v>
      </c>
      <c r="C37" s="431"/>
    </row>
    <row r="38" spans="2:3" x14ac:dyDescent="0.25">
      <c r="B38" s="381" t="s">
        <v>616</v>
      </c>
      <c r="C38" s="381"/>
    </row>
    <row r="39" spans="2:3" x14ac:dyDescent="0.25">
      <c r="B39" s="431" t="s">
        <v>2</v>
      </c>
      <c r="C39" s="431"/>
    </row>
    <row r="40" spans="2:3" x14ac:dyDescent="0.25">
      <c r="B40" s="431" t="s">
        <v>219</v>
      </c>
      <c r="C40" s="431"/>
    </row>
    <row r="41" spans="2:3" x14ac:dyDescent="0.25">
      <c r="B41" s="431" t="s">
        <v>3</v>
      </c>
      <c r="C41" s="431"/>
    </row>
    <row r="42" spans="2:3" x14ac:dyDescent="0.25">
      <c r="B42" s="431" t="s">
        <v>4</v>
      </c>
      <c r="C42" s="431"/>
    </row>
    <row r="43" spans="2:3" x14ac:dyDescent="0.25">
      <c r="B43" s="431" t="s">
        <v>595</v>
      </c>
      <c r="C43" s="431"/>
    </row>
    <row r="44" spans="2:3" x14ac:dyDescent="0.25">
      <c r="B44" s="431" t="s">
        <v>5</v>
      </c>
      <c r="C44" s="431"/>
    </row>
    <row r="45" spans="2:3" x14ac:dyDescent="0.25">
      <c r="B45" s="431" t="s">
        <v>579</v>
      </c>
      <c r="C45" s="431"/>
    </row>
    <row r="46" spans="2:3" x14ac:dyDescent="0.25">
      <c r="B46" s="431" t="s">
        <v>6</v>
      </c>
      <c r="C46" s="431"/>
    </row>
    <row r="47" spans="2:3" x14ac:dyDescent="0.25">
      <c r="B47" s="436" t="s">
        <v>7</v>
      </c>
      <c r="C47" s="436"/>
    </row>
    <row r="48" spans="2:3" x14ac:dyDescent="0.25">
      <c r="B48" s="436" t="s">
        <v>580</v>
      </c>
      <c r="C48" s="436"/>
    </row>
    <row r="50" spans="2:3" ht="23.25" x14ac:dyDescent="0.25">
      <c r="B50" s="428" t="s">
        <v>574</v>
      </c>
      <c r="C50" s="428"/>
    </row>
    <row r="52" spans="2:3" ht="15" customHeight="1" x14ac:dyDescent="0.25">
      <c r="B52" s="380" t="s">
        <v>587</v>
      </c>
      <c r="C52" s="380" t="s">
        <v>588</v>
      </c>
    </row>
    <row r="53" spans="2:3" ht="30" x14ac:dyDescent="0.25">
      <c r="B53" s="379" t="s">
        <v>584</v>
      </c>
      <c r="C53" s="379" t="s">
        <v>583</v>
      </c>
    </row>
    <row r="55" spans="2:3" x14ac:dyDescent="0.25">
      <c r="B55" s="380" t="s">
        <v>585</v>
      </c>
      <c r="C55" s="380" t="s">
        <v>586</v>
      </c>
    </row>
    <row r="56" spans="2:3" ht="288" customHeight="1" x14ac:dyDescent="0.25">
      <c r="B56" s="379" t="s">
        <v>618</v>
      </c>
      <c r="C56" s="379" t="s">
        <v>619</v>
      </c>
    </row>
    <row r="57" spans="2:3" ht="15" customHeight="1" x14ac:dyDescent="0.25">
      <c r="B57" s="379"/>
      <c r="C57" s="379"/>
    </row>
    <row r="58" spans="2:3" ht="15" customHeight="1" x14ac:dyDescent="0.25">
      <c r="B58" s="380" t="s">
        <v>627</v>
      </c>
      <c r="C58" s="380"/>
    </row>
    <row r="59" spans="2:3" ht="30" x14ac:dyDescent="0.25">
      <c r="B59" s="379" t="s">
        <v>628</v>
      </c>
      <c r="C59" s="379"/>
    </row>
    <row r="61" spans="2:3" ht="15.75" x14ac:dyDescent="0.25">
      <c r="B61" s="446" t="s">
        <v>607</v>
      </c>
      <c r="C61" s="447"/>
    </row>
    <row r="62" spans="2:3" ht="31.5" customHeight="1" x14ac:dyDescent="0.25">
      <c r="B62" s="453" t="s">
        <v>608</v>
      </c>
      <c r="C62" s="454"/>
    </row>
    <row r="64" spans="2:3" ht="23.25" x14ac:dyDescent="0.25">
      <c r="B64" s="428" t="s">
        <v>582</v>
      </c>
      <c r="C64" s="428"/>
    </row>
    <row r="65" spans="2:3" ht="15.75" x14ac:dyDescent="0.25">
      <c r="B65" s="448" t="s">
        <v>611</v>
      </c>
      <c r="C65" s="449"/>
    </row>
    <row r="66" spans="2:3" x14ac:dyDescent="0.2">
      <c r="B66" s="450" t="s">
        <v>573</v>
      </c>
      <c r="C66" s="450"/>
    </row>
    <row r="67" spans="2:3" ht="51" customHeight="1" x14ac:dyDescent="0.25">
      <c r="B67" s="451" t="s">
        <v>612</v>
      </c>
      <c r="C67" s="451"/>
    </row>
    <row r="68" spans="2:3" x14ac:dyDescent="0.2">
      <c r="B68" s="452" t="s">
        <v>613</v>
      </c>
      <c r="C68" s="452"/>
    </row>
    <row r="69" spans="2:3" x14ac:dyDescent="0.2">
      <c r="B69" s="382"/>
      <c r="C69" s="382"/>
    </row>
    <row r="70" spans="2:3" s="381" customFormat="1" ht="15.75" x14ac:dyDescent="0.25">
      <c r="B70" s="448" t="s">
        <v>614</v>
      </c>
      <c r="C70" s="448"/>
    </row>
    <row r="71" spans="2:3" s="381" customFormat="1" ht="30.75" customHeight="1" x14ac:dyDescent="0.2">
      <c r="B71" s="442" t="s">
        <v>620</v>
      </c>
      <c r="C71" s="443"/>
    </row>
    <row r="72" spans="2:3" s="381" customFormat="1" ht="77.25" customHeight="1" x14ac:dyDescent="0.25">
      <c r="B72" s="431" t="s">
        <v>621</v>
      </c>
      <c r="C72" s="431"/>
    </row>
    <row r="73" spans="2:3" s="381" customFormat="1" ht="33.75" customHeight="1" x14ac:dyDescent="0.2">
      <c r="B73" s="442" t="s">
        <v>617</v>
      </c>
      <c r="C73" s="443"/>
    </row>
    <row r="74" spans="2:3" s="381" customFormat="1" ht="102" customHeight="1" x14ac:dyDescent="0.25">
      <c r="B74" s="444" t="s">
        <v>624</v>
      </c>
      <c r="C74" s="445"/>
    </row>
    <row r="75" spans="2:3" s="381" customFormat="1" ht="83.25" customHeight="1" x14ac:dyDescent="0.25">
      <c r="B75" s="444" t="s">
        <v>625</v>
      </c>
      <c r="C75" s="445"/>
    </row>
  </sheetData>
  <sheetProtection algorithmName="SHA-512" hashValue="DmLJyo32CHtkeHjECH9jPAsAygS9SiI9BOo1yK4TxEenffXjpj7ajZWINLPoV2icu3+7tZWGYdCDF9irIZcArQ==" saltValue="1dq3x/eilA8ynC/l8y/NMw==" spinCount="100000" sheet="1" objects="1" scenarios="1"/>
  <sortState ref="B33:B74">
    <sortCondition ref="B33"/>
  </sortState>
  <mergeCells count="45">
    <mergeCell ref="B73:C73"/>
    <mergeCell ref="B74:C74"/>
    <mergeCell ref="B75:C75"/>
    <mergeCell ref="B64:C64"/>
    <mergeCell ref="B45:C45"/>
    <mergeCell ref="B46:C46"/>
    <mergeCell ref="B61:C61"/>
    <mergeCell ref="B65:C65"/>
    <mergeCell ref="B66:C66"/>
    <mergeCell ref="B67:C67"/>
    <mergeCell ref="B68:C68"/>
    <mergeCell ref="B70:C70"/>
    <mergeCell ref="B71:C71"/>
    <mergeCell ref="B72:C72"/>
    <mergeCell ref="B48:C48"/>
    <mergeCell ref="B62:C62"/>
    <mergeCell ref="B41:C41"/>
    <mergeCell ref="B42:C42"/>
    <mergeCell ref="B44:C44"/>
    <mergeCell ref="B16:C16"/>
    <mergeCell ref="B24:C24"/>
    <mergeCell ref="B29:C29"/>
    <mergeCell ref="B30:C30"/>
    <mergeCell ref="B34:C34"/>
    <mergeCell ref="B28:C28"/>
    <mergeCell ref="B26:C26"/>
    <mergeCell ref="B18:C18"/>
    <mergeCell ref="B20:C20"/>
    <mergeCell ref="B22:C22"/>
    <mergeCell ref="B2:C2"/>
    <mergeCell ref="B4:C4"/>
    <mergeCell ref="B6:C6"/>
    <mergeCell ref="B3:C3"/>
    <mergeCell ref="B50:C50"/>
    <mergeCell ref="B36:C36"/>
    <mergeCell ref="B37:C37"/>
    <mergeCell ref="B39:C39"/>
    <mergeCell ref="B8:C8"/>
    <mergeCell ref="B10:C10"/>
    <mergeCell ref="B12:C12"/>
    <mergeCell ref="B14:C14"/>
    <mergeCell ref="B43:C43"/>
    <mergeCell ref="B27:C27"/>
    <mergeCell ref="B47:C47"/>
    <mergeCell ref="B40:C40"/>
  </mergeCells>
  <hyperlinks>
    <hyperlink ref="B66:C66" r:id="rId1" display="Arrêté du 6 avril 2011 relatif au management de la qualité de la prise en charge médicamenteuse et aux médicaments dans les établissements de santé"/>
    <hyperlink ref="B68:C68" r:id="rId2" display="Décret n° 2018-934 du 29 octobre 2018 relatif à la surveillance post-interventionnelle et à la visite pré-anesthésique"/>
  </hyperlinks>
  <printOptions gridLines="1"/>
  <pageMargins left="0.7" right="0.7" top="0.75" bottom="0.75" header="0.5" footer="0.5"/>
  <pageSetup paperSize="9" scale="50" fitToHeight="0" orientation="landscape" r:id="rId3"/>
  <rowBreaks count="2" manualBreakCount="2">
    <brk id="23" min="1" max="2" man="1"/>
    <brk id="49" min="1" max="2"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N80"/>
  <sheetViews>
    <sheetView zoomScale="70" zoomScaleNormal="70" workbookViewId="0">
      <pane xSplit="1" ySplit="3" topLeftCell="B4" activePane="bottomRight" state="frozen"/>
      <selection pane="topRight" activeCell="B1" sqref="B1"/>
      <selection pane="bottomLeft" activeCell="A4" sqref="A4"/>
      <selection pane="bottomRight" activeCell="C27" sqref="C27"/>
    </sheetView>
  </sheetViews>
  <sheetFormatPr baseColWidth="10" defaultColWidth="11.42578125" defaultRowHeight="15" x14ac:dyDescent="0.25"/>
  <cols>
    <col min="1" max="1" width="1.5703125" style="180" customWidth="1"/>
    <col min="2" max="2" width="87" style="170" bestFit="1" customWidth="1"/>
    <col min="3" max="3" width="34.140625" style="175" customWidth="1"/>
    <col min="4" max="4" width="27.28515625" style="170" customWidth="1"/>
    <col min="5" max="5" width="20.28515625" style="170" customWidth="1"/>
    <col min="6" max="6" width="31.7109375" style="170" customWidth="1"/>
    <col min="7" max="7" width="15.7109375" style="178" bestFit="1" customWidth="1"/>
    <col min="8" max="8" width="11.42578125" style="178" customWidth="1"/>
    <col min="9" max="11" width="11.42578125" style="170" customWidth="1"/>
    <col min="12" max="16384" width="11.42578125" style="170"/>
  </cols>
  <sheetData>
    <row r="1" spans="1:8" x14ac:dyDescent="0.25">
      <c r="B1" s="458" t="s">
        <v>578</v>
      </c>
      <c r="C1" s="458"/>
      <c r="D1" s="458"/>
      <c r="E1" s="458"/>
      <c r="F1" s="458"/>
    </row>
    <row r="2" spans="1:8" x14ac:dyDescent="0.25">
      <c r="B2" s="458"/>
      <c r="C2" s="458"/>
      <c r="D2" s="458"/>
      <c r="E2" s="458"/>
      <c r="F2" s="458"/>
    </row>
    <row r="3" spans="1:8" x14ac:dyDescent="0.25">
      <c r="B3" s="459"/>
      <c r="C3" s="459"/>
      <c r="D3" s="459"/>
      <c r="E3" s="459"/>
      <c r="F3" s="459"/>
    </row>
    <row r="4" spans="1:8" s="172" customFormat="1" ht="26.25" x14ac:dyDescent="0.25">
      <c r="A4" s="176"/>
      <c r="B4" s="469" t="s">
        <v>336</v>
      </c>
      <c r="C4" s="469"/>
      <c r="D4" s="469"/>
      <c r="E4" s="469"/>
      <c r="F4" s="469"/>
      <c r="G4" s="177"/>
      <c r="H4" s="177"/>
    </row>
    <row r="5" spans="1:8" s="172" customFormat="1" ht="18.75" x14ac:dyDescent="0.25">
      <c r="A5" s="176"/>
      <c r="B5" s="470" t="s">
        <v>318</v>
      </c>
      <c r="C5" s="470"/>
      <c r="D5" s="470"/>
      <c r="E5" s="470"/>
      <c r="F5" s="470"/>
      <c r="G5" s="177"/>
      <c r="H5" s="177"/>
    </row>
    <row r="6" spans="1:8" s="172" customFormat="1" ht="31.5" x14ac:dyDescent="0.25">
      <c r="A6" s="176"/>
      <c r="B6" s="197" t="s">
        <v>337</v>
      </c>
      <c r="C6" s="460"/>
      <c r="D6" s="460"/>
      <c r="E6" s="460"/>
      <c r="F6" s="460"/>
      <c r="G6" s="177"/>
      <c r="H6" s="177"/>
    </row>
    <row r="7" spans="1:8" s="172" customFormat="1" ht="18.75" x14ac:dyDescent="0.25">
      <c r="A7" s="176"/>
      <c r="B7" s="197" t="s">
        <v>319</v>
      </c>
      <c r="C7" s="460"/>
      <c r="D7" s="460"/>
      <c r="E7" s="460"/>
      <c r="F7" s="460"/>
      <c r="G7" s="177"/>
      <c r="H7" s="177"/>
    </row>
    <row r="8" spans="1:8" s="172" customFormat="1" ht="31.5" x14ac:dyDescent="0.25">
      <c r="A8" s="176"/>
      <c r="B8" s="197" t="s">
        <v>339</v>
      </c>
      <c r="C8" s="460"/>
      <c r="D8" s="460"/>
      <c r="E8" s="460"/>
      <c r="F8" s="460"/>
      <c r="G8" s="177"/>
      <c r="H8" s="177"/>
    </row>
    <row r="9" spans="1:8" s="172" customFormat="1" ht="18.75" x14ac:dyDescent="0.25">
      <c r="A9" s="176"/>
      <c r="B9" s="471" t="s">
        <v>320</v>
      </c>
      <c r="C9" s="472"/>
      <c r="D9" s="472"/>
      <c r="E9" s="472"/>
      <c r="F9" s="473"/>
      <c r="G9" s="177"/>
      <c r="H9" s="177"/>
    </row>
    <row r="10" spans="1:8" s="172" customFormat="1" ht="31.5" x14ac:dyDescent="0.25">
      <c r="A10" s="176"/>
      <c r="B10" s="197" t="s">
        <v>338</v>
      </c>
      <c r="C10" s="460"/>
      <c r="D10" s="460"/>
      <c r="E10" s="460"/>
      <c r="F10" s="460"/>
      <c r="G10" s="177"/>
      <c r="H10" s="177"/>
    </row>
    <row r="11" spans="1:8" s="172" customFormat="1" ht="31.5" x14ac:dyDescent="0.25">
      <c r="A11" s="176"/>
      <c r="B11" s="197" t="s">
        <v>340</v>
      </c>
      <c r="C11" s="460"/>
      <c r="D11" s="460"/>
      <c r="E11" s="460"/>
      <c r="F11" s="460"/>
      <c r="G11" s="177"/>
      <c r="H11" s="177"/>
    </row>
    <row r="12" spans="1:8" s="172" customFormat="1" ht="18.75" x14ac:dyDescent="0.25">
      <c r="A12" s="176"/>
      <c r="B12" s="197" t="s">
        <v>341</v>
      </c>
      <c r="C12" s="460"/>
      <c r="D12" s="460"/>
      <c r="E12" s="460"/>
      <c r="F12" s="460"/>
      <c r="G12" s="177"/>
      <c r="H12" s="177"/>
    </row>
    <row r="13" spans="1:8" s="172" customFormat="1" ht="18.75" x14ac:dyDescent="0.25">
      <c r="A13" s="176"/>
      <c r="B13" s="475" t="s">
        <v>335</v>
      </c>
      <c r="C13" s="476"/>
      <c r="D13" s="476"/>
      <c r="E13" s="476"/>
      <c r="F13" s="477"/>
      <c r="G13" s="177"/>
      <c r="H13" s="177"/>
    </row>
    <row r="14" spans="1:8" s="172" customFormat="1" ht="31.5" x14ac:dyDescent="0.25">
      <c r="A14" s="176"/>
      <c r="B14" s="197" t="s">
        <v>342</v>
      </c>
      <c r="C14" s="460"/>
      <c r="D14" s="460"/>
      <c r="E14" s="460"/>
      <c r="F14" s="460"/>
      <c r="G14" s="177"/>
      <c r="H14" s="177"/>
    </row>
    <row r="15" spans="1:8" s="172" customFormat="1" ht="18.75" x14ac:dyDescent="0.25">
      <c r="A15" s="176"/>
      <c r="B15" s="197" t="s">
        <v>319</v>
      </c>
      <c r="C15" s="460"/>
      <c r="D15" s="460"/>
      <c r="E15" s="460"/>
      <c r="F15" s="460"/>
      <c r="G15" s="177"/>
      <c r="H15" s="177"/>
    </row>
    <row r="16" spans="1:8" s="172" customFormat="1" ht="26.25" x14ac:dyDescent="0.25">
      <c r="A16" s="176"/>
      <c r="B16" s="478" t="s">
        <v>343</v>
      </c>
      <c r="C16" s="479"/>
      <c r="D16" s="479"/>
      <c r="E16" s="479"/>
      <c r="F16" s="480"/>
      <c r="G16" s="177"/>
      <c r="H16" s="177"/>
    </row>
    <row r="17" spans="1:40" s="172" customFormat="1" ht="18.75" x14ac:dyDescent="0.25">
      <c r="A17" s="176"/>
      <c r="B17" s="197" t="s">
        <v>317</v>
      </c>
      <c r="C17" s="474" t="s">
        <v>402</v>
      </c>
      <c r="D17" s="474"/>
      <c r="E17" s="474"/>
      <c r="F17" s="474"/>
      <c r="G17" s="177"/>
      <c r="H17" s="177"/>
    </row>
    <row r="18" spans="1:40" s="189" customFormat="1" ht="15.75" x14ac:dyDescent="0.25">
      <c r="A18" s="183"/>
      <c r="B18" s="461" t="s">
        <v>334</v>
      </c>
      <c r="C18" s="463" t="s">
        <v>306</v>
      </c>
      <c r="D18" s="184" t="s">
        <v>321</v>
      </c>
      <c r="E18" s="185" t="s">
        <v>316</v>
      </c>
      <c r="F18" s="186" t="s">
        <v>325</v>
      </c>
      <c r="G18" s="187"/>
      <c r="H18" s="108"/>
      <c r="I18" s="188"/>
      <c r="J18" s="188"/>
      <c r="K18" s="188"/>
      <c r="L18" s="188"/>
      <c r="M18" s="188"/>
      <c r="N18" s="188"/>
      <c r="O18" s="188"/>
      <c r="P18" s="188"/>
      <c r="Q18" s="188"/>
      <c r="R18" s="188"/>
      <c r="S18" s="188"/>
      <c r="T18" s="188"/>
      <c r="U18" s="188"/>
      <c r="V18" s="188"/>
      <c r="W18" s="188"/>
      <c r="X18" s="188"/>
      <c r="Y18" s="188"/>
      <c r="Z18" s="188"/>
      <c r="AA18" s="188"/>
      <c r="AB18" s="188"/>
      <c r="AC18" s="188"/>
      <c r="AD18" s="188"/>
      <c r="AE18" s="188"/>
      <c r="AF18" s="188"/>
      <c r="AG18" s="188"/>
      <c r="AH18" s="188"/>
      <c r="AI18" s="188"/>
      <c r="AJ18" s="188"/>
      <c r="AK18" s="188"/>
      <c r="AL18" s="188"/>
      <c r="AM18" s="188"/>
      <c r="AN18" s="188"/>
    </row>
    <row r="19" spans="1:40" s="195" customFormat="1" ht="48" x14ac:dyDescent="0.25">
      <c r="A19" s="190"/>
      <c r="B19" s="462"/>
      <c r="C19" s="464"/>
      <c r="D19" s="191" t="s">
        <v>322</v>
      </c>
      <c r="E19" s="196" t="s">
        <v>324</v>
      </c>
      <c r="F19" s="191" t="s">
        <v>323</v>
      </c>
      <c r="G19" s="192"/>
      <c r="H19" s="193"/>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row>
    <row r="20" spans="1:40" s="172" customFormat="1" ht="18.75" x14ac:dyDescent="0.25">
      <c r="A20" s="176"/>
      <c r="B20" s="197" t="s">
        <v>287</v>
      </c>
      <c r="C20" s="383"/>
      <c r="D20" s="384"/>
      <c r="E20" s="384"/>
      <c r="F20" s="384"/>
      <c r="G20" s="177"/>
      <c r="H20" s="177"/>
    </row>
    <row r="21" spans="1:40" s="172" customFormat="1" ht="18.75" x14ac:dyDescent="0.25">
      <c r="A21" s="176"/>
      <c r="B21" s="197" t="s">
        <v>288</v>
      </c>
      <c r="C21" s="383"/>
      <c r="D21" s="384"/>
      <c r="E21" s="384"/>
      <c r="F21" s="384"/>
      <c r="G21" s="177"/>
      <c r="H21" s="177"/>
    </row>
    <row r="22" spans="1:40" s="172" customFormat="1" ht="18.75" x14ac:dyDescent="0.25">
      <c r="A22" s="176"/>
      <c r="B22" s="197" t="s">
        <v>289</v>
      </c>
      <c r="C22" s="383"/>
      <c r="D22" s="384"/>
      <c r="E22" s="384"/>
      <c r="F22" s="384"/>
      <c r="G22" s="177"/>
      <c r="H22" s="177"/>
    </row>
    <row r="23" spans="1:40" s="172" customFormat="1" ht="18.75" x14ac:dyDescent="0.25">
      <c r="A23" s="176"/>
      <c r="B23" s="197" t="s">
        <v>290</v>
      </c>
      <c r="C23" s="383"/>
      <c r="D23" s="384"/>
      <c r="E23" s="384"/>
      <c r="F23" s="384"/>
      <c r="G23" s="177"/>
      <c r="H23" s="177"/>
    </row>
    <row r="24" spans="1:40" s="172" customFormat="1" ht="18.75" x14ac:dyDescent="0.25">
      <c r="A24" s="176"/>
      <c r="B24" s="197" t="s">
        <v>291</v>
      </c>
      <c r="C24" s="383"/>
      <c r="D24" s="384"/>
      <c r="E24" s="384"/>
      <c r="F24" s="384"/>
      <c r="G24" s="177"/>
      <c r="H24" s="177"/>
    </row>
    <row r="25" spans="1:40" s="172" customFormat="1" ht="18.75" x14ac:dyDescent="0.25">
      <c r="A25" s="176"/>
      <c r="B25" s="197" t="s">
        <v>292</v>
      </c>
      <c r="C25" s="383"/>
      <c r="D25" s="384"/>
      <c r="E25" s="384"/>
      <c r="F25" s="384"/>
      <c r="G25" s="177"/>
      <c r="H25" s="177"/>
    </row>
    <row r="26" spans="1:40" s="172" customFormat="1" ht="18.75" x14ac:dyDescent="0.25">
      <c r="A26" s="176"/>
      <c r="B26" s="197" t="s">
        <v>293</v>
      </c>
      <c r="C26" s="383"/>
      <c r="D26" s="384"/>
      <c r="E26" s="384"/>
      <c r="F26" s="384"/>
      <c r="G26" s="177"/>
      <c r="H26" s="177"/>
    </row>
    <row r="27" spans="1:40" s="172" customFormat="1" ht="18.75" x14ac:dyDescent="0.25">
      <c r="A27" s="176"/>
      <c r="B27" s="197" t="s">
        <v>294</v>
      </c>
      <c r="C27" s="383"/>
      <c r="D27" s="384"/>
      <c r="E27" s="384"/>
      <c r="F27" s="384"/>
      <c r="G27" s="177"/>
      <c r="H27" s="177"/>
    </row>
    <row r="28" spans="1:40" s="172" customFormat="1" ht="18.75" x14ac:dyDescent="0.25">
      <c r="A28" s="176"/>
      <c r="B28" s="197" t="s">
        <v>295</v>
      </c>
      <c r="C28" s="383"/>
      <c r="D28" s="384"/>
      <c r="E28" s="384"/>
      <c r="F28" s="384"/>
      <c r="G28" s="177"/>
      <c r="H28" s="177"/>
    </row>
    <row r="29" spans="1:40" s="172" customFormat="1" ht="18.75" x14ac:dyDescent="0.25">
      <c r="A29" s="176"/>
      <c r="B29" s="197" t="s">
        <v>296</v>
      </c>
      <c r="C29" s="383"/>
      <c r="D29" s="384"/>
      <c r="E29" s="384"/>
      <c r="F29" s="384"/>
      <c r="G29" s="177"/>
      <c r="H29" s="177"/>
    </row>
    <row r="30" spans="1:40" s="172" customFormat="1" ht="18.75" x14ac:dyDescent="0.25">
      <c r="A30" s="176"/>
      <c r="B30" s="197" t="s">
        <v>297</v>
      </c>
      <c r="C30" s="383"/>
      <c r="D30" s="384"/>
      <c r="E30" s="384"/>
      <c r="F30" s="384"/>
      <c r="G30" s="177"/>
      <c r="H30" s="177"/>
    </row>
    <row r="31" spans="1:40" s="172" customFormat="1" ht="18.75" x14ac:dyDescent="0.25">
      <c r="A31" s="176"/>
      <c r="B31" s="185" t="s">
        <v>344</v>
      </c>
      <c r="C31" s="465" t="s">
        <v>299</v>
      </c>
      <c r="D31" s="466"/>
      <c r="E31" s="466"/>
      <c r="F31" s="185" t="s">
        <v>12</v>
      </c>
      <c r="H31" s="177"/>
    </row>
    <row r="32" spans="1:40" s="172" customFormat="1" ht="18.75" x14ac:dyDescent="0.25">
      <c r="A32" s="176"/>
      <c r="B32" s="197" t="s">
        <v>298</v>
      </c>
      <c r="C32" s="467"/>
      <c r="D32" s="468"/>
      <c r="E32" s="468"/>
      <c r="F32" s="385"/>
      <c r="G32" s="177"/>
      <c r="H32" s="177"/>
    </row>
    <row r="33" spans="1:8" s="172" customFormat="1" ht="18.75" x14ac:dyDescent="0.25">
      <c r="A33" s="176"/>
      <c r="B33" s="198" t="s">
        <v>326</v>
      </c>
      <c r="C33" s="455"/>
      <c r="D33" s="456"/>
      <c r="E33" s="457"/>
      <c r="F33" s="386"/>
      <c r="G33" s="177"/>
      <c r="H33" s="177"/>
    </row>
    <row r="34" spans="1:8" s="172" customFormat="1" ht="18.75" x14ac:dyDescent="0.25">
      <c r="A34" s="176"/>
      <c r="B34" s="198" t="s">
        <v>327</v>
      </c>
      <c r="C34" s="455"/>
      <c r="D34" s="456"/>
      <c r="E34" s="457"/>
      <c r="F34" s="386"/>
      <c r="G34" s="177"/>
      <c r="H34" s="177"/>
    </row>
    <row r="35" spans="1:8" s="172" customFormat="1" ht="18.75" x14ac:dyDescent="0.25">
      <c r="A35" s="176"/>
      <c r="B35" s="198" t="s">
        <v>328</v>
      </c>
      <c r="C35" s="455"/>
      <c r="D35" s="456"/>
      <c r="E35" s="457"/>
      <c r="F35" s="386"/>
      <c r="G35" s="177"/>
      <c r="H35" s="177"/>
    </row>
    <row r="36" spans="1:8" s="172" customFormat="1" ht="18.75" x14ac:dyDescent="0.25">
      <c r="A36" s="176"/>
      <c r="B36" s="198" t="s">
        <v>329</v>
      </c>
      <c r="C36" s="455"/>
      <c r="D36" s="456"/>
      <c r="E36" s="457"/>
      <c r="F36" s="386"/>
      <c r="G36" s="177"/>
      <c r="H36" s="177"/>
    </row>
    <row r="37" spans="1:8" s="172" customFormat="1" ht="18.75" x14ac:dyDescent="0.25">
      <c r="A37" s="176"/>
      <c r="B37" s="198" t="s">
        <v>330</v>
      </c>
      <c r="C37" s="455"/>
      <c r="D37" s="456"/>
      <c r="E37" s="457"/>
      <c r="F37" s="386"/>
      <c r="G37" s="177"/>
      <c r="H37" s="177"/>
    </row>
    <row r="38" spans="1:8" s="172" customFormat="1" ht="18.75" x14ac:dyDescent="0.25">
      <c r="A38" s="176"/>
      <c r="B38" s="198" t="s">
        <v>331</v>
      </c>
      <c r="C38" s="455"/>
      <c r="D38" s="456"/>
      <c r="E38" s="457"/>
      <c r="F38" s="386"/>
      <c r="G38" s="177"/>
      <c r="H38" s="177"/>
    </row>
    <row r="39" spans="1:8" s="172" customFormat="1" ht="18.75" x14ac:dyDescent="0.25">
      <c r="A39" s="176"/>
      <c r="B39" s="198" t="s">
        <v>332</v>
      </c>
      <c r="C39" s="455"/>
      <c r="D39" s="456"/>
      <c r="E39" s="457"/>
      <c r="F39" s="386"/>
      <c r="G39" s="177"/>
      <c r="H39" s="177"/>
    </row>
    <row r="40" spans="1:8" s="172" customFormat="1" ht="18.75" x14ac:dyDescent="0.25">
      <c r="A40" s="176"/>
      <c r="B40" s="198" t="s">
        <v>333</v>
      </c>
      <c r="C40" s="455"/>
      <c r="D40" s="456"/>
      <c r="E40" s="457"/>
      <c r="F40" s="386"/>
      <c r="G40" s="177"/>
      <c r="H40" s="177"/>
    </row>
    <row r="41" spans="1:8" s="172" customFormat="1" ht="18.75" x14ac:dyDescent="0.25">
      <c r="A41" s="176"/>
      <c r="C41" s="171"/>
      <c r="G41" s="177"/>
      <c r="H41" s="177"/>
    </row>
    <row r="42" spans="1:8" s="172" customFormat="1" ht="18.75" x14ac:dyDescent="0.25">
      <c r="A42" s="176"/>
      <c r="C42" s="171"/>
      <c r="G42" s="177"/>
      <c r="H42" s="177"/>
    </row>
    <row r="43" spans="1:8" s="172" customFormat="1" ht="18.75" x14ac:dyDescent="0.25">
      <c r="A43" s="176"/>
      <c r="C43" s="171"/>
      <c r="G43" s="177"/>
      <c r="H43" s="177"/>
    </row>
    <row r="44" spans="1:8" s="172" customFormat="1" ht="18.75" x14ac:dyDescent="0.25">
      <c r="A44" s="176"/>
      <c r="C44" s="171"/>
      <c r="G44" s="177"/>
      <c r="H44" s="177"/>
    </row>
    <row r="45" spans="1:8" s="172" customFormat="1" ht="18.75" x14ac:dyDescent="0.25">
      <c r="A45" s="176"/>
      <c r="C45" s="171"/>
      <c r="G45" s="177"/>
      <c r="H45" s="177"/>
    </row>
    <row r="46" spans="1:8" s="172" customFormat="1" ht="18.75" x14ac:dyDescent="0.25">
      <c r="A46" s="176"/>
      <c r="C46" s="171"/>
      <c r="G46" s="177"/>
      <c r="H46" s="177"/>
    </row>
    <row r="47" spans="1:8" s="172" customFormat="1" ht="18.75" x14ac:dyDescent="0.25">
      <c r="A47" s="176"/>
      <c r="C47" s="171"/>
      <c r="G47" s="177"/>
      <c r="H47" s="177"/>
    </row>
    <row r="48" spans="1:8" s="172" customFormat="1" ht="18.75" x14ac:dyDescent="0.25">
      <c r="A48" s="176"/>
      <c r="C48" s="171"/>
      <c r="G48" s="177"/>
      <c r="H48" s="177"/>
    </row>
    <row r="49" spans="1:8" s="172" customFormat="1" ht="18.75" x14ac:dyDescent="0.25">
      <c r="A49" s="176"/>
      <c r="C49" s="171"/>
      <c r="G49" s="177"/>
      <c r="H49" s="177"/>
    </row>
    <row r="50" spans="1:8" s="172" customFormat="1" ht="18.75" x14ac:dyDescent="0.25">
      <c r="A50" s="176"/>
      <c r="C50" s="171"/>
      <c r="G50" s="177"/>
      <c r="H50" s="177"/>
    </row>
    <row r="51" spans="1:8" s="172" customFormat="1" ht="18.75" x14ac:dyDescent="0.25">
      <c r="A51" s="176"/>
      <c r="C51" s="171"/>
      <c r="G51" s="177"/>
      <c r="H51" s="177"/>
    </row>
    <row r="52" spans="1:8" s="172" customFormat="1" ht="18.75" x14ac:dyDescent="0.25">
      <c r="A52" s="176"/>
      <c r="C52" s="171"/>
      <c r="G52" s="177"/>
      <c r="H52" s="177"/>
    </row>
    <row r="53" spans="1:8" s="172" customFormat="1" ht="18.75" x14ac:dyDescent="0.25">
      <c r="A53" s="176"/>
      <c r="C53" s="171"/>
      <c r="G53" s="177"/>
      <c r="H53" s="177"/>
    </row>
    <row r="54" spans="1:8" s="172" customFormat="1" ht="18.75" x14ac:dyDescent="0.25">
      <c r="A54" s="176"/>
      <c r="C54" s="171"/>
      <c r="G54" s="177"/>
      <c r="H54" s="177"/>
    </row>
    <row r="55" spans="1:8" s="172" customFormat="1" ht="18.75" x14ac:dyDescent="0.25">
      <c r="A55" s="176"/>
      <c r="C55" s="171"/>
      <c r="G55" s="177"/>
      <c r="H55" s="177"/>
    </row>
    <row r="56" spans="1:8" s="172" customFormat="1" ht="18.75" x14ac:dyDescent="0.25">
      <c r="A56" s="176"/>
      <c r="C56" s="171"/>
      <c r="G56" s="177"/>
      <c r="H56" s="177"/>
    </row>
    <row r="57" spans="1:8" s="172" customFormat="1" ht="18.75" x14ac:dyDescent="0.25">
      <c r="A57" s="176"/>
      <c r="C57" s="171"/>
      <c r="G57" s="177"/>
      <c r="H57" s="177"/>
    </row>
    <row r="58" spans="1:8" s="172" customFormat="1" ht="18.75" x14ac:dyDescent="0.25">
      <c r="A58" s="176"/>
      <c r="C58" s="171"/>
      <c r="G58" s="177"/>
      <c r="H58" s="177"/>
    </row>
    <row r="59" spans="1:8" s="172" customFormat="1" ht="18.75" x14ac:dyDescent="0.25">
      <c r="A59" s="176"/>
      <c r="C59" s="171"/>
      <c r="G59" s="177"/>
      <c r="H59" s="177"/>
    </row>
    <row r="60" spans="1:8" s="172" customFormat="1" ht="18.75" x14ac:dyDescent="0.25">
      <c r="A60" s="176"/>
      <c r="C60" s="171"/>
      <c r="G60" s="177"/>
      <c r="H60" s="177"/>
    </row>
    <row r="61" spans="1:8" s="172" customFormat="1" ht="18.75" x14ac:dyDescent="0.25">
      <c r="A61" s="176"/>
      <c r="C61" s="171"/>
      <c r="G61" s="177"/>
      <c r="H61" s="177"/>
    </row>
    <row r="62" spans="1:8" s="172" customFormat="1" ht="18.75" x14ac:dyDescent="0.25">
      <c r="A62" s="176"/>
      <c r="C62" s="171"/>
      <c r="G62" s="177"/>
      <c r="H62" s="177"/>
    </row>
    <row r="63" spans="1:8" s="172" customFormat="1" ht="18.75" x14ac:dyDescent="0.25">
      <c r="A63" s="176"/>
      <c r="C63" s="171"/>
      <c r="G63" s="177"/>
      <c r="H63" s="177"/>
    </row>
    <row r="64" spans="1:8" s="172" customFormat="1" ht="18.75" x14ac:dyDescent="0.25">
      <c r="A64" s="176"/>
      <c r="C64" s="171"/>
      <c r="G64" s="177"/>
      <c r="H64" s="177"/>
    </row>
    <row r="65" spans="1:8" s="172" customFormat="1" ht="18.75" x14ac:dyDescent="0.25">
      <c r="A65" s="176"/>
      <c r="C65" s="171"/>
      <c r="G65" s="177"/>
      <c r="H65" s="177"/>
    </row>
    <row r="66" spans="1:8" s="172" customFormat="1" ht="18.75" x14ac:dyDescent="0.25">
      <c r="A66" s="176"/>
      <c r="C66" s="171"/>
      <c r="G66" s="177"/>
      <c r="H66" s="177"/>
    </row>
    <row r="67" spans="1:8" s="172" customFormat="1" ht="18.75" x14ac:dyDescent="0.25">
      <c r="A67" s="176"/>
      <c r="C67" s="171"/>
      <c r="G67" s="177"/>
      <c r="H67" s="177"/>
    </row>
    <row r="68" spans="1:8" s="172" customFormat="1" ht="18.75" x14ac:dyDescent="0.25">
      <c r="A68" s="176"/>
      <c r="C68" s="171"/>
      <c r="G68" s="177"/>
      <c r="H68" s="177"/>
    </row>
    <row r="69" spans="1:8" s="172" customFormat="1" ht="18.75" x14ac:dyDescent="0.25">
      <c r="A69" s="176"/>
      <c r="C69" s="171"/>
      <c r="G69" s="177"/>
      <c r="H69" s="177"/>
    </row>
    <row r="70" spans="1:8" s="172" customFormat="1" ht="18.75" x14ac:dyDescent="0.25">
      <c r="A70" s="176"/>
      <c r="C70" s="171"/>
      <c r="G70" s="177"/>
      <c r="H70" s="177"/>
    </row>
    <row r="71" spans="1:8" s="172" customFormat="1" ht="18.75" x14ac:dyDescent="0.25">
      <c r="A71" s="176"/>
      <c r="C71" s="171"/>
      <c r="G71" s="177"/>
      <c r="H71" s="177"/>
    </row>
    <row r="72" spans="1:8" s="172" customFormat="1" ht="18.75" x14ac:dyDescent="0.25">
      <c r="A72" s="176"/>
      <c r="C72" s="171"/>
      <c r="G72" s="177"/>
      <c r="H72" s="177"/>
    </row>
    <row r="73" spans="1:8" s="173" customFormat="1" x14ac:dyDescent="0.25">
      <c r="A73" s="181"/>
      <c r="C73" s="174"/>
      <c r="G73" s="179"/>
      <c r="H73" s="179"/>
    </row>
    <row r="74" spans="1:8" s="173" customFormat="1" x14ac:dyDescent="0.25">
      <c r="A74" s="181"/>
      <c r="C74" s="174"/>
      <c r="G74" s="179"/>
      <c r="H74" s="179"/>
    </row>
    <row r="75" spans="1:8" s="173" customFormat="1" x14ac:dyDescent="0.25">
      <c r="A75" s="181"/>
      <c r="C75" s="174"/>
      <c r="G75" s="179"/>
      <c r="H75" s="179"/>
    </row>
    <row r="76" spans="1:8" s="173" customFormat="1" x14ac:dyDescent="0.25">
      <c r="A76" s="181"/>
      <c r="C76" s="174"/>
      <c r="G76" s="179"/>
      <c r="H76" s="179"/>
    </row>
    <row r="77" spans="1:8" s="173" customFormat="1" x14ac:dyDescent="0.25">
      <c r="A77" s="181"/>
      <c r="C77" s="174"/>
      <c r="G77" s="179"/>
      <c r="H77" s="179"/>
    </row>
    <row r="78" spans="1:8" s="173" customFormat="1" x14ac:dyDescent="0.25">
      <c r="A78" s="181"/>
      <c r="C78" s="174"/>
      <c r="G78" s="179"/>
      <c r="H78" s="179"/>
    </row>
    <row r="79" spans="1:8" s="173" customFormat="1" x14ac:dyDescent="0.25">
      <c r="A79" s="181"/>
      <c r="C79" s="174"/>
      <c r="G79" s="179"/>
      <c r="H79" s="179"/>
    </row>
    <row r="80" spans="1:8" s="173" customFormat="1" x14ac:dyDescent="0.25">
      <c r="A80" s="181"/>
      <c r="C80" s="174"/>
      <c r="G80" s="179"/>
      <c r="H80" s="179"/>
    </row>
  </sheetData>
  <sheetProtection algorithmName="SHA-512" hashValue="4/fpARjXrVDp3t/MZ/4081wqa6EyQTVtDUSDhJDlcZzZRIaIcAoBk0TQU/BWTf8E9pTA9jQQu/NTq8k6y+M7iQ==" saltValue="I2jXLcqiil9rTuYVjYfynw==" spinCount="100000" sheet="1" objects="1" scenarios="1" selectLockedCells="1"/>
  <mergeCells count="27">
    <mergeCell ref="B9:F9"/>
    <mergeCell ref="C38:E38"/>
    <mergeCell ref="C39:E39"/>
    <mergeCell ref="C17:F17"/>
    <mergeCell ref="C6:F6"/>
    <mergeCell ref="C7:F7"/>
    <mergeCell ref="C10:F10"/>
    <mergeCell ref="B13:F13"/>
    <mergeCell ref="B16:F16"/>
    <mergeCell ref="C12:F12"/>
    <mergeCell ref="C14:F14"/>
    <mergeCell ref="C40:E40"/>
    <mergeCell ref="B1:F3"/>
    <mergeCell ref="C8:F8"/>
    <mergeCell ref="C15:F15"/>
    <mergeCell ref="B18:B19"/>
    <mergeCell ref="C18:C19"/>
    <mergeCell ref="C31:E31"/>
    <mergeCell ref="C32:E32"/>
    <mergeCell ref="C33:E33"/>
    <mergeCell ref="C34:E34"/>
    <mergeCell ref="C35:E35"/>
    <mergeCell ref="C36:E36"/>
    <mergeCell ref="C37:E37"/>
    <mergeCell ref="C11:F11"/>
    <mergeCell ref="B4:F4"/>
    <mergeCell ref="B5:F5"/>
  </mergeCells>
  <conditionalFormatting sqref="B32:B39 B1 D19:F19 C18">
    <cfRule type="cellIs" dxfId="554" priority="119" operator="equal">
      <formula>"Partiellement"</formula>
    </cfRule>
    <cfRule type="cellIs" dxfId="553" priority="120" operator="equal">
      <formula>"En grande partie"</formula>
    </cfRule>
  </conditionalFormatting>
  <conditionalFormatting sqref="B20:B30 B32:B39">
    <cfRule type="cellIs" dxfId="552" priority="117" operator="equal">
      <formula>"Non"</formula>
    </cfRule>
    <cfRule type="cellIs" dxfId="551" priority="118" operator="equal">
      <formula>"Oui"</formula>
    </cfRule>
  </conditionalFormatting>
  <conditionalFormatting sqref="B20:B30">
    <cfRule type="cellIs" dxfId="550" priority="115" operator="equal">
      <formula>"Partiellement"</formula>
    </cfRule>
    <cfRule type="cellIs" dxfId="549" priority="116" operator="equal">
      <formula>"En grande partie"</formula>
    </cfRule>
  </conditionalFormatting>
  <conditionalFormatting sqref="B40">
    <cfRule type="cellIs" dxfId="548" priority="109" operator="equal">
      <formula>"Non"</formula>
    </cfRule>
    <cfRule type="cellIs" dxfId="547" priority="110" operator="equal">
      <formula>"Oui"</formula>
    </cfRule>
  </conditionalFormatting>
  <conditionalFormatting sqref="B40">
    <cfRule type="cellIs" dxfId="546" priority="107" operator="equal">
      <formula>"Partiellement"</formula>
    </cfRule>
    <cfRule type="cellIs" dxfId="545" priority="108" operator="equal">
      <formula>"En grande partie"</formula>
    </cfRule>
  </conditionalFormatting>
  <conditionalFormatting sqref="B4">
    <cfRule type="cellIs" dxfId="544" priority="96" operator="equal">
      <formula>"Partiellement"</formula>
    </cfRule>
    <cfRule type="cellIs" dxfId="543" priority="97" operator="equal">
      <formula>"En grande partie"</formula>
    </cfRule>
  </conditionalFormatting>
  <conditionalFormatting sqref="B5">
    <cfRule type="cellIs" dxfId="542" priority="73" operator="equal">
      <formula>"Partiellement"</formula>
    </cfRule>
    <cfRule type="cellIs" dxfId="541" priority="74" operator="equal">
      <formula>"En grande partie"</formula>
    </cfRule>
  </conditionalFormatting>
  <conditionalFormatting sqref="A18:B18 D18:F18">
    <cfRule type="cellIs" dxfId="540" priority="67" operator="equal">
      <formula>"Partiellement"</formula>
    </cfRule>
    <cfRule type="cellIs" dxfId="539" priority="68" operator="equal">
      <formula>"En grande partie"</formula>
    </cfRule>
  </conditionalFormatting>
  <conditionalFormatting sqref="B6:B7">
    <cfRule type="cellIs" dxfId="538" priority="57" operator="equal">
      <formula>"Partiellement"</formula>
    </cfRule>
    <cfRule type="cellIs" dxfId="537" priority="58" operator="equal">
      <formula>"En grande partie"</formula>
    </cfRule>
  </conditionalFormatting>
  <conditionalFormatting sqref="A19">
    <cfRule type="cellIs" dxfId="536" priority="65" operator="equal">
      <formula>"Partiellement"</formula>
    </cfRule>
    <cfRule type="cellIs" dxfId="535" priority="66" operator="equal">
      <formula>"En grande partie"</formula>
    </cfRule>
  </conditionalFormatting>
  <conditionalFormatting sqref="B17">
    <cfRule type="cellIs" dxfId="534" priority="63" operator="equal">
      <formula>"Non"</formula>
    </cfRule>
    <cfRule type="cellIs" dxfId="533" priority="64" operator="equal">
      <formula>"Oui"</formula>
    </cfRule>
  </conditionalFormatting>
  <conditionalFormatting sqref="B17">
    <cfRule type="cellIs" dxfId="532" priority="61" operator="equal">
      <formula>"Partiellement"</formula>
    </cfRule>
    <cfRule type="cellIs" dxfId="531" priority="62" operator="equal">
      <formula>"En grande partie"</formula>
    </cfRule>
  </conditionalFormatting>
  <conditionalFormatting sqref="B6:B7">
    <cfRule type="cellIs" dxfId="530" priority="59" operator="equal">
      <formula>"Non"</formula>
    </cfRule>
    <cfRule type="cellIs" dxfId="529" priority="60" operator="equal">
      <formula>"Oui"</formula>
    </cfRule>
  </conditionalFormatting>
  <conditionalFormatting sqref="B10:B11 B14">
    <cfRule type="cellIs" dxfId="528" priority="55" operator="equal">
      <formula>"Non"</formula>
    </cfRule>
    <cfRule type="cellIs" dxfId="527" priority="56" operator="equal">
      <formula>"Oui"</formula>
    </cfRule>
  </conditionalFormatting>
  <conditionalFormatting sqref="B10:B11 B14">
    <cfRule type="cellIs" dxfId="526" priority="53" operator="equal">
      <formula>"Partiellement"</formula>
    </cfRule>
    <cfRule type="cellIs" dxfId="525" priority="54" operator="equal">
      <formula>"En grande partie"</formula>
    </cfRule>
  </conditionalFormatting>
  <conditionalFormatting sqref="D20:F30">
    <cfRule type="cellIs" dxfId="524" priority="47" operator="equal">
      <formula>"Partiellement"</formula>
    </cfRule>
    <cfRule type="cellIs" dxfId="523" priority="48" operator="equal">
      <formula>"En grande partie"</formula>
    </cfRule>
  </conditionalFormatting>
  <conditionalFormatting sqref="D20:F30">
    <cfRule type="cellIs" dxfId="522" priority="49" operator="equal">
      <formula>"Non"</formula>
    </cfRule>
    <cfRule type="cellIs" dxfId="521" priority="50" operator="equal">
      <formula>"Oui"</formula>
    </cfRule>
  </conditionalFormatting>
  <conditionalFormatting sqref="B12">
    <cfRule type="cellIs" dxfId="520" priority="45" operator="equal">
      <formula>"Non"</formula>
    </cfRule>
    <cfRule type="cellIs" dxfId="519" priority="46" operator="equal">
      <formula>"Oui"</formula>
    </cfRule>
  </conditionalFormatting>
  <conditionalFormatting sqref="B12">
    <cfRule type="cellIs" dxfId="518" priority="43" operator="equal">
      <formula>"Partiellement"</formula>
    </cfRule>
    <cfRule type="cellIs" dxfId="517" priority="44" operator="equal">
      <formula>"En grande partie"</formula>
    </cfRule>
  </conditionalFormatting>
  <conditionalFormatting sqref="B13">
    <cfRule type="cellIs" dxfId="516" priority="23" operator="equal">
      <formula>"Partiellement"</formula>
    </cfRule>
    <cfRule type="cellIs" dxfId="515" priority="24" operator="equal">
      <formula>"En grande partie"</formula>
    </cfRule>
  </conditionalFormatting>
  <conditionalFormatting sqref="B16">
    <cfRule type="cellIs" dxfId="514" priority="39" operator="equal">
      <formula>"Partiellement"</formula>
    </cfRule>
    <cfRule type="cellIs" dxfId="513" priority="40" operator="equal">
      <formula>"En grande partie"</formula>
    </cfRule>
  </conditionalFormatting>
  <conditionalFormatting sqref="B9">
    <cfRule type="cellIs" dxfId="512" priority="19" operator="equal">
      <formula>"Partiellement"</formula>
    </cfRule>
    <cfRule type="cellIs" dxfId="511" priority="20" operator="equal">
      <formula>"En grande partie"</formula>
    </cfRule>
  </conditionalFormatting>
  <conditionalFormatting sqref="B15">
    <cfRule type="cellIs" dxfId="510" priority="7" operator="equal">
      <formula>"Partiellement"</formula>
    </cfRule>
    <cfRule type="cellIs" dxfId="509" priority="8" operator="equal">
      <formula>"En grande partie"</formula>
    </cfRule>
  </conditionalFormatting>
  <conditionalFormatting sqref="B8">
    <cfRule type="cellIs" dxfId="508" priority="13" operator="equal">
      <formula>"Non"</formula>
    </cfRule>
    <cfRule type="cellIs" dxfId="507" priority="14" operator="equal">
      <formula>"Oui"</formula>
    </cfRule>
  </conditionalFormatting>
  <conditionalFormatting sqref="B8">
    <cfRule type="cellIs" dxfId="506" priority="11" operator="equal">
      <formula>"Partiellement"</formula>
    </cfRule>
    <cfRule type="cellIs" dxfId="505" priority="12" operator="equal">
      <formula>"En grande partie"</formula>
    </cfRule>
  </conditionalFormatting>
  <conditionalFormatting sqref="B15">
    <cfRule type="cellIs" dxfId="504" priority="9" operator="equal">
      <formula>"Non"</formula>
    </cfRule>
    <cfRule type="cellIs" dxfId="503" priority="10" operator="equal">
      <formula>"Oui"</formula>
    </cfRule>
  </conditionalFormatting>
  <conditionalFormatting sqref="B31:C31">
    <cfRule type="cellIs" dxfId="502" priority="5" operator="equal">
      <formula>"Partiellement"</formula>
    </cfRule>
    <cfRule type="cellIs" dxfId="501" priority="6" operator="equal">
      <formula>"En grande partie"</formula>
    </cfRule>
  </conditionalFormatting>
  <conditionalFormatting sqref="F31">
    <cfRule type="cellIs" dxfId="500" priority="1" operator="equal">
      <formula>"Partiellement"</formula>
    </cfRule>
    <cfRule type="cellIs" dxfId="499" priority="2" operator="equal">
      <formula>"En grande partie"</formula>
    </cfRule>
  </conditionalFormatting>
  <dataValidations count="3">
    <dataValidation type="list" allowBlank="1" showInputMessage="1" showErrorMessage="1" sqref="C33:C40">
      <formula1>"oui,non"</formula1>
    </dataValidation>
    <dataValidation type="list" allowBlank="1" showInputMessage="1" showErrorMessage="1" sqref="C20:C30">
      <formula1>choix1</formula1>
    </dataValidation>
    <dataValidation type="date" operator="greaterThan" allowBlank="1" showInputMessage="1" showErrorMessage="1" errorTitle="Mauvais format" error="Merci d'inscrire une date sous le format JJ/MM/AAAA" sqref="C6:F6 C10:F10 C14:F14">
      <formula1>1</formula1>
    </dataValidation>
  </dataValidations>
  <printOptions gridLines="1"/>
  <pageMargins left="0.7" right="0.7" top="0.75" bottom="0.75" header="0.5" footer="0.5"/>
  <pageSetup paperSize="9" scale="66"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'Valid données'!$L$1:$L$3</xm:f>
          </x14:formula1>
          <xm:sqref>D20:D30</xm:sqref>
        </x14:dataValidation>
        <x14:dataValidation type="list" allowBlank="1" showInputMessage="1" showErrorMessage="1">
          <x14:formula1>
            <xm:f>'Valid données'!$M$1:$M$3</xm:f>
          </x14:formula1>
          <xm:sqref>E20:E30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AN68"/>
  <sheetViews>
    <sheetView zoomScale="70" zoomScaleNormal="70" workbookViewId="0">
      <selection activeCell="E9" sqref="E9"/>
    </sheetView>
  </sheetViews>
  <sheetFormatPr baseColWidth="10" defaultRowHeight="15" x14ac:dyDescent="0.25"/>
  <cols>
    <col min="1" max="1" width="11.42578125" style="202"/>
    <col min="2" max="2" width="26.85546875" style="202" customWidth="1"/>
    <col min="3" max="3" width="101.5703125" style="202" bestFit="1" customWidth="1"/>
    <col min="4" max="4" width="73.85546875" style="202" bestFit="1" customWidth="1"/>
    <col min="5" max="5" width="45.28515625" style="202" bestFit="1" customWidth="1"/>
    <col min="6" max="16384" width="11.42578125" style="202"/>
  </cols>
  <sheetData>
    <row r="1" spans="1:5" s="201" customFormat="1" x14ac:dyDescent="0.25">
      <c r="A1" s="481" t="s">
        <v>578</v>
      </c>
      <c r="B1" s="481"/>
      <c r="C1" s="481"/>
      <c r="D1" s="481"/>
      <c r="E1" s="481"/>
    </row>
    <row r="2" spans="1:5" s="201" customFormat="1" x14ac:dyDescent="0.25">
      <c r="A2" s="481"/>
      <c r="B2" s="481"/>
      <c r="C2" s="481"/>
      <c r="D2" s="481"/>
      <c r="E2" s="481"/>
    </row>
    <row r="3" spans="1:5" s="201" customFormat="1" x14ac:dyDescent="0.25">
      <c r="A3" s="481"/>
      <c r="B3" s="481"/>
      <c r="C3" s="481"/>
      <c r="D3" s="481"/>
      <c r="E3" s="481"/>
    </row>
    <row r="4" spans="1:5" ht="31.5" x14ac:dyDescent="0.25">
      <c r="A4" s="485" t="s">
        <v>523</v>
      </c>
      <c r="B4" s="486"/>
      <c r="C4" s="486"/>
      <c r="D4" s="486"/>
      <c r="E4" s="486"/>
    </row>
    <row r="5" spans="1:5" ht="39.75" customHeight="1" x14ac:dyDescent="0.25">
      <c r="A5" s="487" t="s">
        <v>596</v>
      </c>
      <c r="B5" s="487"/>
      <c r="C5" s="487"/>
      <c r="D5" s="487"/>
      <c r="E5" s="487"/>
    </row>
    <row r="6" spans="1:5" s="286" customFormat="1" ht="42" x14ac:dyDescent="0.25">
      <c r="A6" s="182" t="s">
        <v>10</v>
      </c>
      <c r="B6" s="285" t="s">
        <v>428</v>
      </c>
      <c r="C6" s="285" t="s">
        <v>430</v>
      </c>
      <c r="D6" s="285" t="s">
        <v>429</v>
      </c>
      <c r="E6" s="285" t="s">
        <v>572</v>
      </c>
    </row>
    <row r="7" spans="1:5" ht="26.25" x14ac:dyDescent="0.25">
      <c r="A7" s="488" t="s">
        <v>13</v>
      </c>
      <c r="B7" s="489"/>
      <c r="C7" s="489"/>
      <c r="D7" s="489"/>
      <c r="E7" s="489"/>
    </row>
    <row r="8" spans="1:5" ht="60" x14ac:dyDescent="0.25">
      <c r="A8" s="134">
        <v>1</v>
      </c>
      <c r="B8" s="134"/>
      <c r="C8" s="166" t="s">
        <v>346</v>
      </c>
      <c r="D8" s="135" t="s">
        <v>345</v>
      </c>
      <c r="E8" s="388"/>
    </row>
    <row r="9" spans="1:5" ht="120" x14ac:dyDescent="0.25">
      <c r="A9" s="134">
        <v>2</v>
      </c>
      <c r="B9" s="134"/>
      <c r="C9" s="136" t="s">
        <v>348</v>
      </c>
      <c r="D9" s="218" t="s">
        <v>376</v>
      </c>
      <c r="E9" s="389"/>
    </row>
    <row r="10" spans="1:5" ht="26.25" customHeight="1" x14ac:dyDescent="0.25">
      <c r="A10" s="488" t="s">
        <v>23</v>
      </c>
      <c r="B10" s="489"/>
      <c r="C10" s="489" t="s">
        <v>21</v>
      </c>
      <c r="D10" s="489"/>
      <c r="E10" s="489"/>
    </row>
    <row r="11" spans="1:5" ht="60" x14ac:dyDescent="0.25">
      <c r="A11" s="134">
        <v>3</v>
      </c>
      <c r="B11" s="134"/>
      <c r="C11" s="136" t="s">
        <v>347</v>
      </c>
      <c r="D11" s="135" t="s">
        <v>349</v>
      </c>
      <c r="E11" s="389"/>
    </row>
    <row r="12" spans="1:5" ht="26.25" x14ac:dyDescent="0.25">
      <c r="A12" s="492" t="s">
        <v>42</v>
      </c>
      <c r="B12" s="492"/>
      <c r="C12" s="492"/>
      <c r="D12" s="492"/>
      <c r="E12" s="493"/>
    </row>
    <row r="13" spans="1:5" ht="31.5" x14ac:dyDescent="0.25">
      <c r="A13" s="134">
        <v>4</v>
      </c>
      <c r="B13" s="32"/>
      <c r="C13" s="92" t="s">
        <v>350</v>
      </c>
      <c r="D13" s="149" t="s">
        <v>378</v>
      </c>
      <c r="E13" s="390"/>
    </row>
    <row r="14" spans="1:5" ht="26.25" customHeight="1" x14ac:dyDescent="0.25">
      <c r="A14" s="488" t="s">
        <v>63</v>
      </c>
      <c r="B14" s="489"/>
      <c r="C14" s="489"/>
      <c r="D14" s="489"/>
      <c r="E14" s="489"/>
    </row>
    <row r="15" spans="1:5" s="294" customFormat="1" ht="120" x14ac:dyDescent="0.25">
      <c r="A15" s="293">
        <v>5</v>
      </c>
      <c r="B15" s="293" t="s">
        <v>452</v>
      </c>
      <c r="C15" s="137" t="s">
        <v>444</v>
      </c>
      <c r="D15" s="97" t="s">
        <v>453</v>
      </c>
      <c r="E15" s="391"/>
    </row>
    <row r="16" spans="1:5" s="297" customFormat="1" ht="150" x14ac:dyDescent="0.25">
      <c r="A16" s="242">
        <v>6</v>
      </c>
      <c r="B16" s="242" t="s">
        <v>452</v>
      </c>
      <c r="C16" s="295" t="s">
        <v>443</v>
      </c>
      <c r="D16" s="296" t="s">
        <v>454</v>
      </c>
      <c r="E16" s="392"/>
    </row>
    <row r="17" spans="1:38" s="297" customFormat="1" ht="195" x14ac:dyDescent="0.25">
      <c r="A17" s="242">
        <v>7</v>
      </c>
      <c r="B17" s="242" t="s">
        <v>455</v>
      </c>
      <c r="C17" s="295" t="s">
        <v>351</v>
      </c>
      <c r="D17" s="298" t="s">
        <v>457</v>
      </c>
      <c r="E17" s="392" t="s">
        <v>456</v>
      </c>
    </row>
    <row r="18" spans="1:38" ht="75" x14ac:dyDescent="0.25">
      <c r="A18" s="134">
        <v>8</v>
      </c>
      <c r="B18" s="293" t="s">
        <v>438</v>
      </c>
      <c r="C18" s="291" t="s">
        <v>66</v>
      </c>
      <c r="D18" s="151" t="s">
        <v>516</v>
      </c>
      <c r="E18" s="391"/>
    </row>
    <row r="19" spans="1:38" ht="26.25" customHeight="1" x14ac:dyDescent="0.25">
      <c r="A19" s="488" t="s">
        <v>279</v>
      </c>
      <c r="B19" s="489"/>
      <c r="C19" s="489"/>
      <c r="D19" s="489"/>
      <c r="E19" s="489"/>
    </row>
    <row r="20" spans="1:38" ht="31.5" x14ac:dyDescent="0.25">
      <c r="A20" s="134">
        <v>9</v>
      </c>
      <c r="B20" s="32"/>
      <c r="C20" s="219" t="s">
        <v>372</v>
      </c>
      <c r="D20" s="220"/>
      <c r="E20" s="390"/>
    </row>
    <row r="21" spans="1:38" ht="15.75" x14ac:dyDescent="0.25">
      <c r="A21" s="134">
        <v>10</v>
      </c>
      <c r="B21" s="32"/>
      <c r="C21" s="35" t="s">
        <v>72</v>
      </c>
      <c r="D21" s="152"/>
      <c r="E21" s="393"/>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row>
    <row r="22" spans="1:38" ht="31.5" x14ac:dyDescent="0.25">
      <c r="A22" s="134">
        <v>11</v>
      </c>
      <c r="B22" s="32"/>
      <c r="C22" s="45" t="s">
        <v>424</v>
      </c>
      <c r="D22" s="217" t="s">
        <v>373</v>
      </c>
      <c r="E22" s="390"/>
      <c r="F22" s="201"/>
      <c r="G22" s="201"/>
      <c r="H22" s="201"/>
      <c r="I22" s="201"/>
      <c r="J22" s="201"/>
      <c r="K22" s="201"/>
      <c r="L22" s="201"/>
      <c r="M22" s="201"/>
      <c r="N22" s="201"/>
      <c r="O22" s="201"/>
      <c r="P22" s="201"/>
      <c r="Q22" s="201"/>
      <c r="R22" s="201"/>
      <c r="S22" s="201"/>
      <c r="T22" s="201"/>
    </row>
    <row r="23" spans="1:38" ht="15.75" x14ac:dyDescent="0.25">
      <c r="A23" s="134">
        <v>12</v>
      </c>
      <c r="B23" s="32"/>
      <c r="C23" s="94" t="s">
        <v>377</v>
      </c>
      <c r="D23" s="222" t="s">
        <v>379</v>
      </c>
      <c r="E23" s="390"/>
    </row>
    <row r="24" spans="1:38" ht="31.5" x14ac:dyDescent="0.25">
      <c r="A24" s="134">
        <v>13</v>
      </c>
      <c r="B24" s="32"/>
      <c r="C24" s="92" t="s">
        <v>374</v>
      </c>
      <c r="D24" s="222" t="s">
        <v>380</v>
      </c>
      <c r="E24" s="390"/>
    </row>
    <row r="25" spans="1:38" ht="45" x14ac:dyDescent="0.25">
      <c r="A25" s="134">
        <v>14</v>
      </c>
      <c r="B25" s="32"/>
      <c r="C25" s="92" t="s">
        <v>352</v>
      </c>
      <c r="D25" s="220" t="s">
        <v>353</v>
      </c>
      <c r="E25" s="390"/>
    </row>
    <row r="26" spans="1:38" ht="45" customHeight="1" x14ac:dyDescent="0.25">
      <c r="A26" s="488" t="s">
        <v>76</v>
      </c>
      <c r="B26" s="489"/>
      <c r="C26" s="489"/>
      <c r="D26" s="489"/>
      <c r="E26" s="489"/>
    </row>
    <row r="27" spans="1:38" ht="45" x14ac:dyDescent="0.25">
      <c r="A27" s="134">
        <v>15</v>
      </c>
      <c r="B27" s="32"/>
      <c r="C27" s="137" t="s">
        <v>77</v>
      </c>
      <c r="D27" s="258" t="s">
        <v>375</v>
      </c>
      <c r="E27" s="390"/>
    </row>
    <row r="28" spans="1:38" ht="210" x14ac:dyDescent="0.25">
      <c r="A28" s="134">
        <v>16</v>
      </c>
      <c r="B28" s="32"/>
      <c r="C28" s="92" t="s">
        <v>258</v>
      </c>
      <c r="D28" s="259" t="s">
        <v>421</v>
      </c>
      <c r="E28" s="390"/>
    </row>
    <row r="29" spans="1:38" ht="90" x14ac:dyDescent="0.25">
      <c r="A29" s="134">
        <v>17</v>
      </c>
      <c r="B29" s="32"/>
      <c r="C29" s="92" t="s">
        <v>261</v>
      </c>
      <c r="D29" s="97" t="s">
        <v>422</v>
      </c>
      <c r="E29" s="390"/>
    </row>
    <row r="30" spans="1:38" ht="105" x14ac:dyDescent="0.25">
      <c r="A30" s="134">
        <v>18</v>
      </c>
      <c r="B30" s="32"/>
      <c r="C30" s="92" t="s">
        <v>260</v>
      </c>
      <c r="D30" s="222" t="s">
        <v>381</v>
      </c>
      <c r="E30" s="390"/>
    </row>
    <row r="31" spans="1:38" ht="75" x14ac:dyDescent="0.25">
      <c r="A31" s="134">
        <v>19</v>
      </c>
      <c r="B31" s="316" t="s">
        <v>517</v>
      </c>
      <c r="C31" s="138" t="s">
        <v>79</v>
      </c>
      <c r="D31" s="205"/>
      <c r="E31" s="391"/>
    </row>
    <row r="32" spans="1:38" ht="135" x14ac:dyDescent="0.25">
      <c r="A32" s="134">
        <v>20</v>
      </c>
      <c r="B32" s="317" t="s">
        <v>468</v>
      </c>
      <c r="C32" s="138" t="s">
        <v>467</v>
      </c>
      <c r="D32" s="301" t="s">
        <v>469</v>
      </c>
      <c r="E32" s="394"/>
    </row>
    <row r="33" spans="1:40" ht="47.25" x14ac:dyDescent="0.25">
      <c r="A33" s="134">
        <v>21</v>
      </c>
      <c r="B33" s="32"/>
      <c r="C33" s="91" t="s">
        <v>354</v>
      </c>
      <c r="D33" s="149" t="s">
        <v>382</v>
      </c>
      <c r="E33" s="390"/>
    </row>
    <row r="34" spans="1:40" s="204" customFormat="1" ht="31.5" x14ac:dyDescent="0.25">
      <c r="A34" s="134">
        <v>22</v>
      </c>
      <c r="B34" s="203"/>
      <c r="C34" s="141" t="s">
        <v>355</v>
      </c>
      <c r="D34" s="150"/>
      <c r="E34" s="395"/>
    </row>
    <row r="35" spans="1:40" s="204" customFormat="1" ht="26.25" customHeight="1" x14ac:dyDescent="0.25">
      <c r="A35" s="488" t="s">
        <v>81</v>
      </c>
      <c r="B35" s="489"/>
      <c r="C35" s="489"/>
      <c r="D35" s="489"/>
      <c r="E35" s="489"/>
    </row>
    <row r="36" spans="1:40" s="204" customFormat="1" ht="90" x14ac:dyDescent="0.25">
      <c r="A36" s="134">
        <v>23</v>
      </c>
      <c r="B36" s="315"/>
      <c r="C36" s="40" t="s">
        <v>235</v>
      </c>
      <c r="D36" s="151" t="s">
        <v>464</v>
      </c>
      <c r="E36" s="395"/>
    </row>
    <row r="37" spans="1:40" ht="78.75" x14ac:dyDescent="0.25">
      <c r="A37" s="134">
        <v>24</v>
      </c>
      <c r="B37" s="293" t="s">
        <v>452</v>
      </c>
      <c r="C37" s="138" t="s">
        <v>83</v>
      </c>
      <c r="D37" s="151" t="s">
        <v>465</v>
      </c>
      <c r="E37" s="395"/>
    </row>
    <row r="38" spans="1:40" ht="26.25" x14ac:dyDescent="0.25">
      <c r="A38" s="483" t="s">
        <v>186</v>
      </c>
      <c r="B38" s="483"/>
      <c r="C38" s="483"/>
      <c r="D38" s="483"/>
      <c r="E38" s="484"/>
    </row>
    <row r="39" spans="1:40" ht="141.75" x14ac:dyDescent="0.25">
      <c r="A39" s="134">
        <v>25</v>
      </c>
      <c r="B39" s="317" t="s">
        <v>439</v>
      </c>
      <c r="C39" s="318" t="s">
        <v>518</v>
      </c>
      <c r="D39" s="319" t="s">
        <v>520</v>
      </c>
      <c r="E39" s="391"/>
    </row>
    <row r="40" spans="1:40" ht="240" x14ac:dyDescent="0.25">
      <c r="A40" s="134">
        <v>26</v>
      </c>
      <c r="B40" s="241" t="s">
        <v>472</v>
      </c>
      <c r="C40" s="142" t="s">
        <v>470</v>
      </c>
      <c r="D40" s="320" t="s">
        <v>521</v>
      </c>
      <c r="E40" s="391"/>
    </row>
    <row r="41" spans="1:40" ht="26.25" x14ac:dyDescent="0.25">
      <c r="A41" s="483" t="s">
        <v>94</v>
      </c>
      <c r="B41" s="483"/>
      <c r="C41" s="483"/>
      <c r="D41" s="483"/>
      <c r="E41" s="484"/>
    </row>
    <row r="42" spans="1:40" ht="45" x14ac:dyDescent="0.25">
      <c r="A42" s="134">
        <v>27</v>
      </c>
      <c r="B42" s="32"/>
      <c r="C42" s="113" t="s">
        <v>95</v>
      </c>
      <c r="D42" s="222" t="s">
        <v>383</v>
      </c>
      <c r="E42" s="390"/>
    </row>
    <row r="43" spans="1:40" ht="31.5" x14ac:dyDescent="0.25">
      <c r="A43" s="134">
        <v>28</v>
      </c>
      <c r="B43" s="32"/>
      <c r="C43" s="91" t="s">
        <v>187</v>
      </c>
      <c r="D43" s="152" t="s">
        <v>384</v>
      </c>
      <c r="E43" s="390"/>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row>
    <row r="44" spans="1:40" ht="60" x14ac:dyDescent="0.25">
      <c r="A44" s="134">
        <v>29</v>
      </c>
      <c r="B44" s="21"/>
      <c r="C44" s="35" t="s">
        <v>96</v>
      </c>
      <c r="D44" s="151" t="s">
        <v>385</v>
      </c>
      <c r="E44" s="390"/>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1"/>
      <c r="AD44" s="201"/>
      <c r="AE44" s="201"/>
      <c r="AF44" s="201"/>
      <c r="AG44" s="201"/>
      <c r="AH44" s="201"/>
      <c r="AI44" s="201"/>
      <c r="AJ44" s="201"/>
      <c r="AK44" s="201"/>
      <c r="AL44" s="201"/>
      <c r="AM44" s="201"/>
      <c r="AN44" s="201"/>
    </row>
    <row r="45" spans="1:40" ht="26.25" x14ac:dyDescent="0.25">
      <c r="A45" s="490" t="s">
        <v>97</v>
      </c>
      <c r="B45" s="490"/>
      <c r="C45" s="490"/>
      <c r="D45" s="490"/>
      <c r="E45" s="491"/>
    </row>
    <row r="46" spans="1:40" ht="120" x14ac:dyDescent="0.25">
      <c r="A46" s="134">
        <v>30</v>
      </c>
      <c r="B46" s="293" t="s">
        <v>452</v>
      </c>
      <c r="C46" s="35" t="s">
        <v>98</v>
      </c>
      <c r="D46" s="300" t="s">
        <v>466</v>
      </c>
      <c r="E46" s="395"/>
    </row>
    <row r="47" spans="1:40" ht="26.25" x14ac:dyDescent="0.25">
      <c r="A47" s="482" t="s">
        <v>204</v>
      </c>
      <c r="B47" s="483"/>
      <c r="C47" s="483"/>
      <c r="D47" s="483"/>
      <c r="E47" s="484"/>
    </row>
    <row r="48" spans="1:40" ht="90" x14ac:dyDescent="0.25">
      <c r="A48" s="134">
        <v>31</v>
      </c>
      <c r="B48" s="32"/>
      <c r="C48" s="92" t="s">
        <v>193</v>
      </c>
      <c r="D48" s="149" t="s">
        <v>386</v>
      </c>
      <c r="E48" s="390"/>
    </row>
    <row r="49" spans="1:5" ht="15.75" x14ac:dyDescent="0.25">
      <c r="A49" s="134">
        <v>32</v>
      </c>
      <c r="B49" s="32"/>
      <c r="C49" s="138" t="s">
        <v>105</v>
      </c>
      <c r="D49" s="151" t="s">
        <v>387</v>
      </c>
      <c r="E49" s="390"/>
    </row>
    <row r="50" spans="1:5" ht="31.5" x14ac:dyDescent="0.25">
      <c r="A50" s="134">
        <v>33</v>
      </c>
      <c r="B50" s="32"/>
      <c r="C50" s="138" t="s">
        <v>106</v>
      </c>
      <c r="D50" s="151" t="s">
        <v>388</v>
      </c>
      <c r="E50" s="390"/>
    </row>
    <row r="51" spans="1:5" ht="120" x14ac:dyDescent="0.25">
      <c r="A51" s="284">
        <v>34</v>
      </c>
      <c r="B51" s="293" t="s">
        <v>441</v>
      </c>
      <c r="C51" s="138" t="s">
        <v>519</v>
      </c>
      <c r="D51" s="301" t="s">
        <v>471</v>
      </c>
      <c r="E51" s="395"/>
    </row>
    <row r="52" spans="1:5" ht="45" x14ac:dyDescent="0.25">
      <c r="A52" s="134">
        <v>35</v>
      </c>
      <c r="B52" s="293"/>
      <c r="C52" s="92" t="s">
        <v>194</v>
      </c>
      <c r="D52" s="149" t="s">
        <v>389</v>
      </c>
      <c r="E52" s="390"/>
    </row>
    <row r="53" spans="1:5" ht="26.25" x14ac:dyDescent="0.25">
      <c r="A53" s="482" t="s">
        <v>195</v>
      </c>
      <c r="B53" s="483"/>
      <c r="C53" s="483"/>
      <c r="D53" s="483"/>
      <c r="E53" s="484"/>
    </row>
    <row r="54" spans="1:5" ht="197.25" customHeight="1" x14ac:dyDescent="0.25">
      <c r="A54" s="134">
        <v>36</v>
      </c>
      <c r="B54" s="32"/>
      <c r="C54" s="94" t="s">
        <v>217</v>
      </c>
      <c r="D54" s="151" t="s">
        <v>425</v>
      </c>
      <c r="E54" s="391"/>
    </row>
    <row r="55" spans="1:5" ht="31.5" x14ac:dyDescent="0.25">
      <c r="A55" s="134">
        <v>37</v>
      </c>
      <c r="B55" s="32"/>
      <c r="C55" s="40" t="s">
        <v>115</v>
      </c>
      <c r="D55" s="151" t="s">
        <v>390</v>
      </c>
      <c r="E55" s="390"/>
    </row>
    <row r="56" spans="1:5" ht="31.5" x14ac:dyDescent="0.25">
      <c r="A56" s="134">
        <v>38</v>
      </c>
      <c r="B56" s="32"/>
      <c r="C56" s="45" t="s">
        <v>116</v>
      </c>
      <c r="D56" s="152" t="s">
        <v>391</v>
      </c>
      <c r="E56" s="390"/>
    </row>
    <row r="57" spans="1:5" ht="30" x14ac:dyDescent="0.25">
      <c r="A57" s="134">
        <v>39</v>
      </c>
      <c r="B57" s="293"/>
      <c r="C57" s="94" t="s">
        <v>201</v>
      </c>
      <c r="D57" s="149" t="s">
        <v>392</v>
      </c>
      <c r="E57" s="390"/>
    </row>
    <row r="58" spans="1:5" ht="45" x14ac:dyDescent="0.25">
      <c r="A58" s="284">
        <v>40</v>
      </c>
      <c r="B58" s="293"/>
      <c r="C58" s="144" t="s">
        <v>205</v>
      </c>
      <c r="D58" s="149" t="s">
        <v>393</v>
      </c>
      <c r="E58" s="390"/>
    </row>
    <row r="59" spans="1:5" ht="120" x14ac:dyDescent="0.25">
      <c r="A59" s="134">
        <v>41</v>
      </c>
      <c r="B59" s="293"/>
      <c r="C59" s="40" t="s">
        <v>202</v>
      </c>
      <c r="D59" s="149" t="s">
        <v>394</v>
      </c>
      <c r="E59" s="390"/>
    </row>
    <row r="60" spans="1:5" ht="26.25" x14ac:dyDescent="0.25">
      <c r="A60" s="482" t="s">
        <v>203</v>
      </c>
      <c r="B60" s="483"/>
      <c r="C60" s="483"/>
      <c r="D60" s="483"/>
      <c r="E60" s="484"/>
    </row>
    <row r="61" spans="1:5" ht="90" x14ac:dyDescent="0.25">
      <c r="A61" s="134">
        <v>42</v>
      </c>
      <c r="B61" s="32"/>
      <c r="C61" s="91" t="s">
        <v>308</v>
      </c>
      <c r="D61" s="153" t="s">
        <v>395</v>
      </c>
      <c r="E61" s="390"/>
    </row>
    <row r="62" spans="1:5" ht="31.5" x14ac:dyDescent="0.25">
      <c r="A62" s="134">
        <v>43</v>
      </c>
      <c r="B62" s="32"/>
      <c r="C62" s="167" t="s">
        <v>309</v>
      </c>
      <c r="D62" s="153" t="s">
        <v>396</v>
      </c>
      <c r="E62" s="390"/>
    </row>
    <row r="63" spans="1:5" ht="31.5" x14ac:dyDescent="0.25">
      <c r="A63" s="134">
        <v>44</v>
      </c>
      <c r="B63" s="32"/>
      <c r="C63" s="91" t="s">
        <v>310</v>
      </c>
      <c r="D63" s="149" t="s">
        <v>397</v>
      </c>
      <c r="E63" s="396"/>
    </row>
    <row r="64" spans="1:5" ht="45" x14ac:dyDescent="0.25">
      <c r="A64" s="134">
        <v>45</v>
      </c>
      <c r="B64" s="32"/>
      <c r="C64" s="40" t="s">
        <v>119</v>
      </c>
      <c r="D64" s="153" t="s">
        <v>398</v>
      </c>
      <c r="E64" s="390"/>
    </row>
    <row r="65" spans="1:5" ht="30" x14ac:dyDescent="0.25">
      <c r="A65" s="134">
        <v>46</v>
      </c>
      <c r="B65" s="32"/>
      <c r="C65" s="40" t="s">
        <v>120</v>
      </c>
      <c r="D65" s="149" t="s">
        <v>399</v>
      </c>
      <c r="E65" s="390"/>
    </row>
    <row r="66" spans="1:5" ht="60" x14ac:dyDescent="0.25">
      <c r="A66" s="134">
        <v>47</v>
      </c>
      <c r="B66" s="32"/>
      <c r="C66" s="91" t="s">
        <v>238</v>
      </c>
      <c r="D66" s="149" t="s">
        <v>400</v>
      </c>
      <c r="E66" s="390"/>
    </row>
    <row r="67" spans="1:5" ht="45" x14ac:dyDescent="0.25">
      <c r="A67" s="134">
        <v>48</v>
      </c>
      <c r="B67" s="32"/>
      <c r="C67" s="91" t="s">
        <v>239</v>
      </c>
      <c r="D67" s="149" t="s">
        <v>401</v>
      </c>
      <c r="E67" s="390"/>
    </row>
    <row r="68" spans="1:5" x14ac:dyDescent="0.25">
      <c r="E68" s="314"/>
    </row>
  </sheetData>
  <sheetProtection algorithmName="SHA-512" hashValue="0qYuQroVkV1f8Hjl6TF4TtLhztQtSlUkqok0Wm0p8mLS5XMlTj7jDH+7xIRwZJZvhH/22+hmBRcE4rB+qMwb+w==" saltValue="25uSBshF/VrRgqbJhS2C8w==" spinCount="100000" sheet="1" objects="1" scenarios="1" selectLockedCells="1"/>
  <autoFilter ref="A6:E69"/>
  <mergeCells count="16">
    <mergeCell ref="A1:E3"/>
    <mergeCell ref="A53:E53"/>
    <mergeCell ref="A60:E60"/>
    <mergeCell ref="A4:E4"/>
    <mergeCell ref="A5:E5"/>
    <mergeCell ref="A35:E35"/>
    <mergeCell ref="A26:E26"/>
    <mergeCell ref="A38:E38"/>
    <mergeCell ref="A41:E41"/>
    <mergeCell ref="A45:E45"/>
    <mergeCell ref="A47:E47"/>
    <mergeCell ref="A10:E10"/>
    <mergeCell ref="A7:E7"/>
    <mergeCell ref="A12:E12"/>
    <mergeCell ref="A14:E14"/>
    <mergeCell ref="A19:E19"/>
  </mergeCells>
  <conditionalFormatting sqref="A8:E9 A11:E11 A36:A37 A15:A18">
    <cfRule type="cellIs" dxfId="498" priority="221" operator="equal">
      <formula>"Non"</formula>
    </cfRule>
    <cfRule type="cellIs" dxfId="497" priority="222" operator="equal">
      <formula>"Oui"</formula>
    </cfRule>
  </conditionalFormatting>
  <conditionalFormatting sqref="A7 A6:E6 A8:E9 A11:E11 A36:A37 A15:A18">
    <cfRule type="cellIs" dxfId="496" priority="214" operator="equal">
      <formula>"Partiellement"</formula>
    </cfRule>
    <cfRule type="cellIs" dxfId="495" priority="215" operator="equal">
      <formula>"En grande partie"</formula>
    </cfRule>
  </conditionalFormatting>
  <conditionalFormatting sqref="A13">
    <cfRule type="cellIs" dxfId="494" priority="53" operator="equal">
      <formula>"Non"</formula>
    </cfRule>
    <cfRule type="cellIs" dxfId="493" priority="54" operator="equal">
      <formula>"Oui"</formula>
    </cfRule>
  </conditionalFormatting>
  <conditionalFormatting sqref="A13">
    <cfRule type="cellIs" dxfId="492" priority="51" operator="equal">
      <formula>"Partiellement"</formula>
    </cfRule>
    <cfRule type="cellIs" dxfId="491" priority="52" operator="equal">
      <formula>"En grande partie"</formula>
    </cfRule>
  </conditionalFormatting>
  <conditionalFormatting sqref="A20:A25">
    <cfRule type="cellIs" dxfId="490" priority="45" operator="equal">
      <formula>"Non"</formula>
    </cfRule>
    <cfRule type="cellIs" dxfId="489" priority="46" operator="equal">
      <formula>"Oui"</formula>
    </cfRule>
  </conditionalFormatting>
  <conditionalFormatting sqref="A20:A25">
    <cfRule type="cellIs" dxfId="488" priority="43" operator="equal">
      <formula>"Partiellement"</formula>
    </cfRule>
    <cfRule type="cellIs" dxfId="487" priority="44" operator="equal">
      <formula>"En grande partie"</formula>
    </cfRule>
  </conditionalFormatting>
  <conditionalFormatting sqref="A27:A34">
    <cfRule type="cellIs" dxfId="486" priority="41" operator="equal">
      <formula>"Non"</formula>
    </cfRule>
    <cfRule type="cellIs" dxfId="485" priority="42" operator="equal">
      <formula>"Oui"</formula>
    </cfRule>
  </conditionalFormatting>
  <conditionalFormatting sqref="A27:A34">
    <cfRule type="cellIs" dxfId="484" priority="39" operator="equal">
      <formula>"Partiellement"</formula>
    </cfRule>
    <cfRule type="cellIs" dxfId="483" priority="40" operator="equal">
      <formula>"En grande partie"</formula>
    </cfRule>
  </conditionalFormatting>
  <conditionalFormatting sqref="A39:A40">
    <cfRule type="cellIs" dxfId="482" priority="33" operator="equal">
      <formula>"Non"</formula>
    </cfRule>
    <cfRule type="cellIs" dxfId="481" priority="34" operator="equal">
      <formula>"Oui"</formula>
    </cfRule>
  </conditionalFormatting>
  <conditionalFormatting sqref="A39:A40">
    <cfRule type="cellIs" dxfId="480" priority="31" operator="equal">
      <formula>"Partiellement"</formula>
    </cfRule>
    <cfRule type="cellIs" dxfId="479" priority="32" operator="equal">
      <formula>"En grande partie"</formula>
    </cfRule>
  </conditionalFormatting>
  <conditionalFormatting sqref="A42:A44">
    <cfRule type="cellIs" dxfId="478" priority="29" operator="equal">
      <formula>"Non"</formula>
    </cfRule>
    <cfRule type="cellIs" dxfId="477" priority="30" operator="equal">
      <formula>"Oui"</formula>
    </cfRule>
  </conditionalFormatting>
  <conditionalFormatting sqref="A42:A44">
    <cfRule type="cellIs" dxfId="476" priority="27" operator="equal">
      <formula>"Partiellement"</formula>
    </cfRule>
    <cfRule type="cellIs" dxfId="475" priority="28" operator="equal">
      <formula>"En grande partie"</formula>
    </cfRule>
  </conditionalFormatting>
  <conditionalFormatting sqref="A46">
    <cfRule type="cellIs" dxfId="474" priority="25" operator="equal">
      <formula>"Non"</formula>
    </cfRule>
    <cfRule type="cellIs" dxfId="473" priority="26" operator="equal">
      <formula>"Oui"</formula>
    </cfRule>
  </conditionalFormatting>
  <conditionalFormatting sqref="A46">
    <cfRule type="cellIs" dxfId="472" priority="23" operator="equal">
      <formula>"Partiellement"</formula>
    </cfRule>
    <cfRule type="cellIs" dxfId="471" priority="24" operator="equal">
      <formula>"En grande partie"</formula>
    </cfRule>
  </conditionalFormatting>
  <conditionalFormatting sqref="A48:A52">
    <cfRule type="cellIs" dxfId="470" priority="21" operator="equal">
      <formula>"Non"</formula>
    </cfRule>
    <cfRule type="cellIs" dxfId="469" priority="22" operator="equal">
      <formula>"Oui"</formula>
    </cfRule>
  </conditionalFormatting>
  <conditionalFormatting sqref="A48:A52">
    <cfRule type="cellIs" dxfId="468" priority="19" operator="equal">
      <formula>"Partiellement"</formula>
    </cfRule>
    <cfRule type="cellIs" dxfId="467" priority="20" operator="equal">
      <formula>"En grande partie"</formula>
    </cfRule>
  </conditionalFormatting>
  <conditionalFormatting sqref="A54:A59">
    <cfRule type="cellIs" dxfId="466" priority="17" operator="equal">
      <formula>"Non"</formula>
    </cfRule>
    <cfRule type="cellIs" dxfId="465" priority="18" operator="equal">
      <formula>"Oui"</formula>
    </cfRule>
  </conditionalFormatting>
  <conditionalFormatting sqref="A54:A59">
    <cfRule type="cellIs" dxfId="464" priority="15" operator="equal">
      <formula>"Partiellement"</formula>
    </cfRule>
    <cfRule type="cellIs" dxfId="463" priority="16" operator="equal">
      <formula>"En grande partie"</formula>
    </cfRule>
  </conditionalFormatting>
  <conditionalFormatting sqref="A61:A67">
    <cfRule type="cellIs" dxfId="462" priority="13" operator="equal">
      <formula>"Non"</formula>
    </cfRule>
    <cfRule type="cellIs" dxfId="461" priority="14" operator="equal">
      <formula>"Oui"</formula>
    </cfRule>
  </conditionalFormatting>
  <conditionalFormatting sqref="A61:A67">
    <cfRule type="cellIs" dxfId="460" priority="11" operator="equal">
      <formula>"Partiellement"</formula>
    </cfRule>
    <cfRule type="cellIs" dxfId="459" priority="12" operator="equal">
      <formula>"En grande partie"</formula>
    </cfRule>
  </conditionalFormatting>
  <conditionalFormatting sqref="A10">
    <cfRule type="cellIs" dxfId="458" priority="9" operator="equal">
      <formula>"Partiellement"</formula>
    </cfRule>
    <cfRule type="cellIs" dxfId="457" priority="10" operator="equal">
      <formula>"En grande partie"</formula>
    </cfRule>
  </conditionalFormatting>
  <conditionalFormatting sqref="A14">
    <cfRule type="cellIs" dxfId="456" priority="7" operator="equal">
      <formula>"Partiellement"</formula>
    </cfRule>
    <cfRule type="cellIs" dxfId="455" priority="8" operator="equal">
      <formula>"En grande partie"</formula>
    </cfRule>
  </conditionalFormatting>
  <conditionalFormatting sqref="A19">
    <cfRule type="cellIs" dxfId="454" priority="5" operator="equal">
      <formula>"Partiellement"</formula>
    </cfRule>
    <cfRule type="cellIs" dxfId="453" priority="6" operator="equal">
      <formula>"En grande partie"</formula>
    </cfRule>
  </conditionalFormatting>
  <conditionalFormatting sqref="A26">
    <cfRule type="cellIs" dxfId="452" priority="3" operator="equal">
      <formula>"Partiellement"</formula>
    </cfRule>
    <cfRule type="cellIs" dxfId="451" priority="4" operator="equal">
      <formula>"En grande partie"</formula>
    </cfRule>
  </conditionalFormatting>
  <conditionalFormatting sqref="A35">
    <cfRule type="cellIs" dxfId="450" priority="1" operator="equal">
      <formula>"Partiellement"</formula>
    </cfRule>
    <cfRule type="cellIs" dxfId="449" priority="2" operator="equal">
      <formula>"En grande partie"</formula>
    </cfRule>
  </conditionalFormatting>
  <pageMargins left="0.70866141732283472" right="0.70866141732283472" top="0.74803149606299213" bottom="0.74803149606299213" header="0.31496062992125984" footer="0.31496062992125984"/>
  <pageSetup paperSize="9" scale="2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C4390"/>
    <pageSetUpPr fitToPage="1"/>
  </sheetPr>
  <dimension ref="A1:AP117"/>
  <sheetViews>
    <sheetView showGridLines="0" topLeftCell="B1" zoomScale="70" zoomScaleNormal="70" zoomScaleSheetLayoutView="70" workbookViewId="0">
      <pane ySplit="5" topLeftCell="A6" activePane="bottomLeft" state="frozen"/>
      <selection pane="bottomLeft" activeCell="H9" sqref="H9"/>
    </sheetView>
  </sheetViews>
  <sheetFormatPr baseColWidth="10" defaultColWidth="10.85546875" defaultRowHeight="15.75" x14ac:dyDescent="0.25"/>
  <cols>
    <col min="1" max="1" width="6.28515625" style="3" customWidth="1"/>
    <col min="2" max="3" width="26.42578125" style="3" customWidth="1"/>
    <col min="4" max="4" width="65.140625" style="7" customWidth="1"/>
    <col min="5" max="5" width="19.42578125" style="7" customWidth="1"/>
    <col min="6" max="6" width="26" style="8" customWidth="1"/>
    <col min="7" max="7" width="102.85546875" style="9" customWidth="1"/>
    <col min="8" max="8" width="110.5703125" style="163" bestFit="1" customWidth="1"/>
    <col min="9" max="9" width="5.5703125" style="355" hidden="1" customWidth="1"/>
    <col min="10" max="11" width="2.7109375" style="356" hidden="1" customWidth="1"/>
    <col min="12" max="12" width="9.140625" style="339" hidden="1" customWidth="1"/>
    <col min="13" max="13" width="7.42578125" style="339" customWidth="1"/>
    <col min="14" max="14" width="10.28515625" style="2" customWidth="1"/>
    <col min="15" max="15" width="4" style="2" customWidth="1"/>
    <col min="16" max="42" width="10.85546875" style="2"/>
    <col min="43" max="16384" width="10.85546875" style="5"/>
  </cols>
  <sheetData>
    <row r="1" spans="1:42" s="4" customFormat="1" x14ac:dyDescent="0.25">
      <c r="A1" s="10"/>
      <c r="B1" s="10"/>
      <c r="C1" s="10"/>
      <c r="E1" s="1"/>
      <c r="F1" s="11"/>
      <c r="G1" s="12"/>
      <c r="H1" s="161"/>
      <c r="I1" s="347"/>
      <c r="J1" s="348"/>
      <c r="K1" s="349"/>
      <c r="L1" s="12"/>
      <c r="M1" s="12"/>
    </row>
    <row r="2" spans="1:42" s="4" customFormat="1" x14ac:dyDescent="0.25">
      <c r="A2" s="10"/>
      <c r="B2" s="10"/>
      <c r="C2" s="10"/>
      <c r="D2" s="1"/>
      <c r="E2" s="1"/>
      <c r="F2" s="11"/>
      <c r="G2" s="12"/>
      <c r="H2" s="161"/>
      <c r="I2" s="347"/>
      <c r="J2" s="348"/>
      <c r="K2" s="349"/>
      <c r="L2" s="12"/>
      <c r="M2" s="12"/>
    </row>
    <row r="3" spans="1:42" s="9" customFormat="1" ht="33.75" x14ac:dyDescent="0.25">
      <c r="A3" s="495" t="s">
        <v>9</v>
      </c>
      <c r="B3" s="495"/>
      <c r="C3" s="495"/>
      <c r="D3" s="495"/>
      <c r="E3" s="495"/>
      <c r="F3" s="495"/>
      <c r="G3" s="495"/>
      <c r="H3" s="495"/>
      <c r="I3" s="350"/>
      <c r="J3" s="348"/>
      <c r="K3" s="349"/>
      <c r="L3" s="12"/>
      <c r="M3" s="12"/>
      <c r="N3" s="4"/>
      <c r="O3" s="4"/>
      <c r="P3" s="4"/>
      <c r="Q3" s="4"/>
      <c r="R3" s="4"/>
      <c r="S3" s="4"/>
      <c r="T3" s="4"/>
      <c r="U3" s="4"/>
      <c r="V3" s="4"/>
      <c r="W3" s="4"/>
      <c r="X3" s="4"/>
      <c r="Y3" s="4"/>
      <c r="Z3" s="4"/>
      <c r="AA3" s="4"/>
      <c r="AB3" s="4"/>
      <c r="AC3" s="4"/>
      <c r="AD3" s="4"/>
      <c r="AE3" s="4"/>
      <c r="AF3" s="4"/>
      <c r="AG3" s="4"/>
      <c r="AH3" s="4"/>
      <c r="AI3" s="4"/>
      <c r="AJ3" s="4"/>
      <c r="AK3" s="4"/>
      <c r="AL3" s="4"/>
      <c r="AM3" s="4"/>
      <c r="AN3" s="4"/>
      <c r="AO3" s="4"/>
      <c r="AP3" s="4"/>
    </row>
    <row r="4" spans="1:42" s="202" customFormat="1" ht="39.75" customHeight="1" x14ac:dyDescent="0.25">
      <c r="A4" s="506" t="s">
        <v>524</v>
      </c>
      <c r="B4" s="506"/>
      <c r="C4" s="506"/>
      <c r="D4" s="506"/>
      <c r="E4" s="506"/>
      <c r="F4" s="506"/>
      <c r="G4" s="506"/>
      <c r="H4" s="506"/>
      <c r="I4" s="351"/>
      <c r="J4" s="351"/>
      <c r="K4" s="351"/>
      <c r="L4" s="337"/>
      <c r="M4" s="337"/>
    </row>
    <row r="5" spans="1:42" s="6" customFormat="1" ht="93.75" x14ac:dyDescent="0.25">
      <c r="A5" s="16" t="s">
        <v>10</v>
      </c>
      <c r="B5" s="16" t="s">
        <v>428</v>
      </c>
      <c r="C5" s="16" t="s">
        <v>280</v>
      </c>
      <c r="D5" s="16" t="s">
        <v>430</v>
      </c>
      <c r="E5" s="15" t="s">
        <v>420</v>
      </c>
      <c r="F5" s="17" t="s">
        <v>11</v>
      </c>
      <c r="G5" s="16" t="s">
        <v>429</v>
      </c>
      <c r="H5" s="321" t="s">
        <v>522</v>
      </c>
      <c r="I5" s="352"/>
      <c r="J5" s="353"/>
      <c r="K5" s="354"/>
      <c r="L5" s="10"/>
      <c r="M5" s="10"/>
      <c r="N5" s="3"/>
      <c r="O5" s="3"/>
      <c r="P5" s="3"/>
      <c r="Q5" s="3"/>
      <c r="R5" s="3"/>
      <c r="S5" s="3"/>
      <c r="T5" s="3"/>
      <c r="U5" s="3"/>
      <c r="V5" s="3"/>
      <c r="W5" s="3"/>
      <c r="X5" s="3"/>
      <c r="Y5" s="3"/>
      <c r="Z5" s="3"/>
      <c r="AA5" s="3"/>
      <c r="AB5" s="3"/>
      <c r="AC5" s="3"/>
      <c r="AD5" s="3"/>
      <c r="AE5" s="3"/>
      <c r="AF5" s="3"/>
      <c r="AG5" s="3"/>
      <c r="AH5" s="3"/>
      <c r="AI5" s="3"/>
      <c r="AJ5" s="3"/>
      <c r="AK5" s="3"/>
      <c r="AL5" s="3"/>
      <c r="AM5" s="3"/>
      <c r="AN5" s="3"/>
      <c r="AO5" s="3"/>
      <c r="AP5" s="3"/>
    </row>
    <row r="6" spans="1:42" ht="26.25" x14ac:dyDescent="0.25">
      <c r="A6" s="469" t="s">
        <v>13</v>
      </c>
      <c r="B6" s="469"/>
      <c r="C6" s="469"/>
      <c r="D6" s="469"/>
      <c r="E6" s="469"/>
      <c r="F6" s="469"/>
      <c r="G6" s="469"/>
      <c r="H6" s="469"/>
      <c r="K6" s="354">
        <f>COUNTA(D7:D9)-COUNTIF(E7:E9,"NA")-COUNTIF(E7:E9,"")</f>
        <v>0</v>
      </c>
    </row>
    <row r="7" spans="1:42" ht="94.5" x14ac:dyDescent="0.25">
      <c r="A7" s="199">
        <v>1</v>
      </c>
      <c r="B7" s="199"/>
      <c r="C7" s="199"/>
      <c r="D7" s="231" t="s">
        <v>14</v>
      </c>
      <c r="E7" s="387"/>
      <c r="F7" s="232" t="s">
        <v>15</v>
      </c>
      <c r="G7" s="233" t="s">
        <v>16</v>
      </c>
      <c r="H7" s="398"/>
      <c r="I7" s="352">
        <f>IF(E7="Oui",1,IF(E7="Non",0,IF(E7="Plutôt Oui",0.75,IF(E7="Plutôt Non",0.25,0))))</f>
        <v>0</v>
      </c>
    </row>
    <row r="8" spans="1:42" ht="210" x14ac:dyDescent="0.25">
      <c r="A8" s="199">
        <v>2</v>
      </c>
      <c r="B8" s="199"/>
      <c r="C8" s="199"/>
      <c r="D8" s="200" t="s">
        <v>183</v>
      </c>
      <c r="E8" s="387"/>
      <c r="F8" s="232" t="s">
        <v>15</v>
      </c>
      <c r="G8" s="234" t="s">
        <v>17</v>
      </c>
      <c r="H8" s="398"/>
      <c r="I8" s="352">
        <f>IF(E8="Oui",1,IF(E8="Non",0,IF(E8="Plutôt Oui",0.75,IF(E8="Plutôt Non",0.25,0))))</f>
        <v>0</v>
      </c>
    </row>
    <row r="9" spans="1:42" ht="63" x14ac:dyDescent="0.25">
      <c r="A9" s="199">
        <v>3</v>
      </c>
      <c r="B9" s="199"/>
      <c r="C9" s="199"/>
      <c r="D9" s="235" t="s">
        <v>426</v>
      </c>
      <c r="E9" s="387"/>
      <c r="F9" s="236" t="s">
        <v>18</v>
      </c>
      <c r="G9" s="234" t="s">
        <v>185</v>
      </c>
      <c r="H9" s="398"/>
      <c r="I9" s="352">
        <f>IF(E9="Oui",1,IF(E9="Non",0,IF(E9="Plutôt Oui",0.75,IF(E9="Plutôt Non",0.25,0))))</f>
        <v>0</v>
      </c>
    </row>
    <row r="10" spans="1:42" ht="26.25" x14ac:dyDescent="0.25">
      <c r="A10" s="469" t="s">
        <v>19</v>
      </c>
      <c r="B10" s="496"/>
      <c r="C10" s="496"/>
      <c r="D10" s="496"/>
      <c r="E10" s="496"/>
      <c r="F10" s="496"/>
      <c r="G10" s="496"/>
      <c r="H10" s="496"/>
      <c r="K10" s="354">
        <f>SUM(J11:J18)</f>
        <v>0</v>
      </c>
    </row>
    <row r="11" spans="1:42" ht="26.25" x14ac:dyDescent="0.25">
      <c r="A11" s="497" t="s">
        <v>231</v>
      </c>
      <c r="B11" s="498"/>
      <c r="C11" s="498"/>
      <c r="D11" s="498" t="s">
        <v>21</v>
      </c>
      <c r="E11" s="498"/>
      <c r="F11" s="498"/>
      <c r="G11" s="498"/>
      <c r="H11" s="498"/>
      <c r="I11" s="352"/>
      <c r="J11" s="354">
        <f>COUNTA(D12:D15)-COUNTIF(E12:E15,"NA")-COUNTIF(E12:E15,"")</f>
        <v>0</v>
      </c>
    </row>
    <row r="12" spans="1:42" s="299" customFormat="1" ht="105" x14ac:dyDescent="0.25">
      <c r="A12" s="241">
        <v>4</v>
      </c>
      <c r="B12" s="241" t="s">
        <v>446</v>
      </c>
      <c r="C12" s="241"/>
      <c r="D12" s="231" t="s">
        <v>458</v>
      </c>
      <c r="E12" s="387"/>
      <c r="F12" s="232" t="s">
        <v>22</v>
      </c>
      <c r="G12" s="290" t="s">
        <v>459</v>
      </c>
      <c r="H12" s="398"/>
      <c r="I12" s="352">
        <f>IF(E12="Oui",1,IF(E12="Non",0,IF(E12="Plutôt Oui",0.75,IF(E12="Plutôt Non",0.25,0))))</f>
        <v>0</v>
      </c>
      <c r="J12" s="356"/>
      <c r="K12" s="357"/>
      <c r="L12" s="340"/>
      <c r="M12" s="340"/>
    </row>
    <row r="13" spans="1:42" s="299" customFormat="1" ht="195" x14ac:dyDescent="0.25">
      <c r="A13" s="241">
        <v>5</v>
      </c>
      <c r="B13" s="241" t="s">
        <v>446</v>
      </c>
      <c r="C13" s="241"/>
      <c r="D13" s="231" t="s">
        <v>460</v>
      </c>
      <c r="E13" s="387"/>
      <c r="F13" s="232" t="s">
        <v>22</v>
      </c>
      <c r="G13" s="289" t="s">
        <v>461</v>
      </c>
      <c r="H13" s="398"/>
      <c r="I13" s="352">
        <f>IF(E13="Oui",1,IF(E13="Non",0,IF(E13="Plutôt Oui",0.75,IF(E13="Plutôt Non",0.25,0))))</f>
        <v>0</v>
      </c>
      <c r="J13" s="356"/>
      <c r="K13" s="357"/>
      <c r="L13" s="340"/>
      <c r="M13" s="340"/>
    </row>
    <row r="14" spans="1:42" s="299" customFormat="1" ht="75" x14ac:dyDescent="0.25">
      <c r="A14" s="241">
        <v>6</v>
      </c>
      <c r="B14" s="241" t="s">
        <v>446</v>
      </c>
      <c r="C14" s="241"/>
      <c r="D14" s="231" t="s">
        <v>463</v>
      </c>
      <c r="E14" s="387"/>
      <c r="F14" s="232"/>
      <c r="G14" s="289"/>
      <c r="H14" s="398"/>
      <c r="I14" s="352">
        <f>IF(E14="Oui",1,IF(E14="Non",0,IF(E14="Plutôt Oui",0.75,IF(E14="Plutôt Non",0.25,0))))</f>
        <v>0</v>
      </c>
      <c r="J14" s="356"/>
      <c r="K14" s="357"/>
      <c r="L14" s="340"/>
      <c r="M14" s="340"/>
    </row>
    <row r="15" spans="1:42" s="299" customFormat="1" ht="75" x14ac:dyDescent="0.25">
      <c r="A15" s="241">
        <v>7</v>
      </c>
      <c r="B15" s="241" t="s">
        <v>446</v>
      </c>
      <c r="C15" s="241"/>
      <c r="D15" s="231" t="s">
        <v>462</v>
      </c>
      <c r="E15" s="387"/>
      <c r="F15" s="232"/>
      <c r="G15" s="289"/>
      <c r="H15" s="398"/>
      <c r="I15" s="352">
        <f>IF(E15="Oui",1,IF(E15="Non",0,IF(E15="Plutôt Oui",0.75,IF(E15="Plutôt Non",0.25,0))))</f>
        <v>0</v>
      </c>
      <c r="J15" s="356"/>
      <c r="K15" s="357"/>
      <c r="L15" s="340"/>
      <c r="M15" s="340"/>
    </row>
    <row r="16" spans="1:42" ht="26.25" x14ac:dyDescent="0.25">
      <c r="A16" s="498" t="s">
        <v>514</v>
      </c>
      <c r="B16" s="498"/>
      <c r="C16" s="498"/>
      <c r="D16" s="498" t="s">
        <v>21</v>
      </c>
      <c r="E16" s="498"/>
      <c r="F16" s="498"/>
      <c r="G16" s="498"/>
      <c r="H16" s="498"/>
      <c r="I16" s="352"/>
      <c r="J16" s="354">
        <f>COUNTA(D17)-COUNTIF(E17,"NA")-COUNTIF(E17,"")</f>
        <v>0</v>
      </c>
    </row>
    <row r="17" spans="1:13" s="202" customFormat="1" ht="90" x14ac:dyDescent="0.25">
      <c r="A17" s="134">
        <v>8</v>
      </c>
      <c r="B17" s="293" t="s">
        <v>451</v>
      </c>
      <c r="C17" s="314"/>
      <c r="D17" s="138" t="s">
        <v>513</v>
      </c>
      <c r="E17" s="387"/>
      <c r="F17" s="232" t="s">
        <v>22</v>
      </c>
      <c r="G17" s="289"/>
      <c r="H17" s="398"/>
      <c r="I17" s="352">
        <f>IF(E17="Oui",1,IF(E17="Non",0,IF(E17="Plutôt Oui",0.75,IF(E17="Plutôt Non",0.25,0))))</f>
        <v>0</v>
      </c>
      <c r="J17" s="351"/>
      <c r="K17" s="351"/>
      <c r="L17" s="337"/>
      <c r="M17" s="337"/>
    </row>
    <row r="18" spans="1:13" ht="26.25" x14ac:dyDescent="0.25">
      <c r="A18" s="497" t="s">
        <v>23</v>
      </c>
      <c r="B18" s="498"/>
      <c r="C18" s="498"/>
      <c r="D18" s="498" t="s">
        <v>21</v>
      </c>
      <c r="E18" s="498"/>
      <c r="F18" s="498"/>
      <c r="G18" s="498"/>
      <c r="H18" s="498"/>
      <c r="I18" s="352"/>
      <c r="J18" s="354">
        <f>COUNTA(D19:D23)-COUNTIF(E19:E23,"NA")-COUNTIF(E19:E23,"")</f>
        <v>0</v>
      </c>
    </row>
    <row r="19" spans="1:13" ht="195" x14ac:dyDescent="0.25">
      <c r="A19" s="199">
        <v>9</v>
      </c>
      <c r="B19" s="303" t="s">
        <v>25</v>
      </c>
      <c r="C19" s="199"/>
      <c r="D19" s="231" t="s">
        <v>474</v>
      </c>
      <c r="E19" s="387"/>
      <c r="F19" s="232" t="s">
        <v>26</v>
      </c>
      <c r="G19" s="233" t="s">
        <v>515</v>
      </c>
      <c r="H19" s="398"/>
      <c r="I19" s="352">
        <f>IF(E19="Oui",1,IF(E19="Non",0,IF(E19="Plutôt Oui",0.75,IF(E19="Plutôt Non",0.25,0))))</f>
        <v>0</v>
      </c>
    </row>
    <row r="20" spans="1:13" ht="157.5" x14ac:dyDescent="0.25">
      <c r="A20" s="199">
        <v>10</v>
      </c>
      <c r="B20" s="199"/>
      <c r="C20" s="199"/>
      <c r="D20" s="197" t="s">
        <v>314</v>
      </c>
      <c r="E20" s="387"/>
      <c r="F20" s="232" t="s">
        <v>27</v>
      </c>
      <c r="G20" s="234" t="s">
        <v>307</v>
      </c>
      <c r="H20" s="398"/>
      <c r="I20" s="352">
        <f>IF(E20="Oui",1,IF(E20="Non",0,IF(E20="Plutôt Oui",0.75,IF(E20="Plutôt Non",0.25,0))))</f>
        <v>0</v>
      </c>
    </row>
    <row r="21" spans="1:13" ht="126" x14ac:dyDescent="0.25">
      <c r="A21" s="199">
        <v>11</v>
      </c>
      <c r="B21" s="317" t="s">
        <v>447</v>
      </c>
      <c r="C21" s="237"/>
      <c r="D21" s="231" t="s">
        <v>482</v>
      </c>
      <c r="E21" s="387"/>
      <c r="F21" s="232" t="s">
        <v>28</v>
      </c>
      <c r="G21" s="233" t="s">
        <v>567</v>
      </c>
      <c r="H21" s="399"/>
      <c r="I21" s="352">
        <f>IF(E21="Oui",1,IF(E21="Non",0,IF(E21="Plutôt Oui",0.75,IF(E21="Plutôt Non",0.25,0))))</f>
        <v>0</v>
      </c>
    </row>
    <row r="22" spans="1:13" ht="126" x14ac:dyDescent="0.25">
      <c r="A22" s="199">
        <v>12</v>
      </c>
      <c r="B22" s="241" t="s">
        <v>491</v>
      </c>
      <c r="C22" s="199"/>
      <c r="D22" s="238" t="s">
        <v>568</v>
      </c>
      <c r="E22" s="387"/>
      <c r="F22" s="232" t="s">
        <v>28</v>
      </c>
      <c r="G22" s="335" t="s">
        <v>569</v>
      </c>
      <c r="H22" s="399"/>
      <c r="I22" s="352">
        <f>IF(E22="Oui",1,IF(E22="Non",0,IF(E22="Plutôt Oui",0.75,IF(E22="Plutôt Non",0.25,0))))</f>
        <v>0</v>
      </c>
    </row>
    <row r="23" spans="1:13" ht="94.5" x14ac:dyDescent="0.25">
      <c r="A23" s="199">
        <v>13</v>
      </c>
      <c r="B23" s="303" t="s">
        <v>492</v>
      </c>
      <c r="C23" s="199"/>
      <c r="D23" s="231" t="s">
        <v>483</v>
      </c>
      <c r="E23" s="387"/>
      <c r="F23" s="232" t="s">
        <v>24</v>
      </c>
      <c r="G23" s="239" t="s">
        <v>29</v>
      </c>
      <c r="H23" s="399" t="s">
        <v>456</v>
      </c>
      <c r="I23" s="352">
        <f>IF(E23="Oui",1,IF(E23="Non",0,IF(E23="Plutôt Oui",0.75,IF(E23="Plutôt Non",0.25,0))))</f>
        <v>0</v>
      </c>
    </row>
    <row r="24" spans="1:13" ht="26.25" x14ac:dyDescent="0.25">
      <c r="A24" s="469" t="s">
        <v>30</v>
      </c>
      <c r="B24" s="496"/>
      <c r="C24" s="496"/>
      <c r="D24" s="496"/>
      <c r="E24" s="496"/>
      <c r="F24" s="496"/>
      <c r="G24" s="496"/>
      <c r="H24" s="496"/>
      <c r="I24" s="352"/>
      <c r="K24" s="354">
        <f>COUNTA(D25:D28)-COUNTIF(E25:E28,"NA")-COUNTIF(E25:E28,"")</f>
        <v>0</v>
      </c>
    </row>
    <row r="25" spans="1:13" ht="135" x14ac:dyDescent="0.25">
      <c r="A25" s="199">
        <v>14</v>
      </c>
      <c r="B25" s="199"/>
      <c r="C25" s="199"/>
      <c r="D25" s="240" t="s">
        <v>31</v>
      </c>
      <c r="E25" s="387"/>
      <c r="F25" s="232" t="s">
        <v>32</v>
      </c>
      <c r="G25" s="233" t="s">
        <v>571</v>
      </c>
      <c r="H25" s="398"/>
      <c r="I25" s="352">
        <f>IF(E25="Oui",1,IF(E25="Non",0,IF(E25="Plutôt Oui",0.75,IF(E25="Plutôt Non",0.25,0))))</f>
        <v>0</v>
      </c>
    </row>
    <row r="26" spans="1:13" ht="135" x14ac:dyDescent="0.25">
      <c r="A26" s="199">
        <v>15</v>
      </c>
      <c r="B26" s="303" t="s">
        <v>440</v>
      </c>
      <c r="C26" s="199"/>
      <c r="D26" s="231" t="s">
        <v>473</v>
      </c>
      <c r="E26" s="387"/>
      <c r="F26" s="232"/>
      <c r="G26" s="274" t="s">
        <v>570</v>
      </c>
      <c r="H26" s="398"/>
      <c r="I26" s="352">
        <f>IF(E26="Oui",1,IF(E26="Non",0,IF(E26="Plutôt Oui",0.75,IF(E26="Plutôt Non",0.25,0))))</f>
        <v>0</v>
      </c>
    </row>
    <row r="27" spans="1:13" ht="126" x14ac:dyDescent="0.25">
      <c r="A27" s="199">
        <v>16</v>
      </c>
      <c r="B27" s="199"/>
      <c r="C27" s="199"/>
      <c r="D27" s="231" t="s">
        <v>33</v>
      </c>
      <c r="E27" s="387"/>
      <c r="F27" s="232" t="s">
        <v>32</v>
      </c>
      <c r="G27" s="239" t="s">
        <v>34</v>
      </c>
      <c r="H27" s="398"/>
      <c r="I27" s="352">
        <f>IF(E27="Oui",1,IF(E27="Non",0,IF(E27="Plutôt Oui",0.75,IF(E27="Plutôt Non",0.25,0))))</f>
        <v>0</v>
      </c>
    </row>
    <row r="28" spans="1:13" s="2" customFormat="1" ht="126" x14ac:dyDescent="0.25">
      <c r="A28" s="199">
        <v>17</v>
      </c>
      <c r="B28" s="199"/>
      <c r="C28" s="199"/>
      <c r="D28" s="231" t="s">
        <v>35</v>
      </c>
      <c r="E28" s="387"/>
      <c r="F28" s="232" t="s">
        <v>32</v>
      </c>
      <c r="G28" s="233" t="s">
        <v>36</v>
      </c>
      <c r="H28" s="398"/>
      <c r="I28" s="352">
        <f>IF(E28="Oui",1,IF(E28="Non",0,IF(E28="Plutôt Oui",0.75,IF(E28="Plutôt Non",0.25,0))))</f>
        <v>0</v>
      </c>
      <c r="J28" s="356"/>
      <c r="K28" s="356"/>
      <c r="L28" s="339"/>
      <c r="M28" s="339"/>
    </row>
    <row r="29" spans="1:13" s="2" customFormat="1" ht="26.25" x14ac:dyDescent="0.25">
      <c r="A29" s="469" t="s">
        <v>37</v>
      </c>
      <c r="B29" s="496"/>
      <c r="C29" s="496"/>
      <c r="D29" s="496"/>
      <c r="E29" s="496"/>
      <c r="F29" s="496"/>
      <c r="G29" s="496"/>
      <c r="H29" s="496"/>
      <c r="I29" s="355"/>
      <c r="J29" s="356"/>
      <c r="K29" s="354">
        <f>COUNTA(D30:D32)-COUNTIF(E30:E32,"NA")-COUNTIF(E30:E32,"")</f>
        <v>0</v>
      </c>
      <c r="L29" s="339"/>
      <c r="M29" s="339"/>
    </row>
    <row r="30" spans="1:13" s="2" customFormat="1" ht="90" x14ac:dyDescent="0.25">
      <c r="A30" s="199">
        <v>18</v>
      </c>
      <c r="B30" s="199"/>
      <c r="C30" s="199"/>
      <c r="D30" s="231" t="s">
        <v>38</v>
      </c>
      <c r="E30" s="387"/>
      <c r="F30" s="232" t="s">
        <v>22</v>
      </c>
      <c r="G30" s="233" t="s">
        <v>622</v>
      </c>
      <c r="H30" s="398"/>
      <c r="I30" s="352">
        <f>IF(E30="Oui",1,IF(E30="Non",0,IF(E30="Plutôt Oui",0.75,IF(E30="Plutôt Non",0.25,0))))</f>
        <v>0</v>
      </c>
      <c r="J30" s="356"/>
      <c r="K30" s="356"/>
      <c r="L30" s="339"/>
      <c r="M30" s="339"/>
    </row>
    <row r="31" spans="1:13" s="2" customFormat="1" ht="94.5" x14ac:dyDescent="0.25">
      <c r="A31" s="199">
        <v>19</v>
      </c>
      <c r="B31" s="199"/>
      <c r="C31" s="199"/>
      <c r="D31" s="231" t="s">
        <v>39</v>
      </c>
      <c r="E31" s="387"/>
      <c r="F31" s="232" t="s">
        <v>40</v>
      </c>
      <c r="G31" s="233" t="s">
        <v>41</v>
      </c>
      <c r="H31" s="398"/>
      <c r="I31" s="352">
        <f>IF(E31="Oui",1,IF(E31="Non",0,IF(E31="Plutôt Oui",0.75,IF(E31="Plutôt Non",0.25,0))))</f>
        <v>0</v>
      </c>
      <c r="J31" s="356"/>
      <c r="K31" s="356"/>
      <c r="L31" s="339"/>
      <c r="M31" s="339"/>
    </row>
    <row r="32" spans="1:13" s="2" customFormat="1" ht="94.5" x14ac:dyDescent="0.25">
      <c r="A32" s="199">
        <v>20</v>
      </c>
      <c r="B32" s="199"/>
      <c r="C32" s="199"/>
      <c r="D32" s="200" t="s">
        <v>234</v>
      </c>
      <c r="E32" s="387"/>
      <c r="F32" s="232" t="s">
        <v>40</v>
      </c>
      <c r="G32" s="234" t="s">
        <v>313</v>
      </c>
      <c r="H32" s="398"/>
      <c r="I32" s="358">
        <f>IF(E32="Oui",1,IF(E32="Non",0,IF(E32="Plutôt Oui",0.75,IF(E32="Plutôt Non",0.25,0))))</f>
        <v>0</v>
      </c>
      <c r="J32" s="357"/>
      <c r="K32" s="357"/>
      <c r="L32" s="339"/>
      <c r="M32" s="339"/>
    </row>
    <row r="33" spans="1:42" ht="26.25" x14ac:dyDescent="0.25">
      <c r="A33" s="499" t="s">
        <v>218</v>
      </c>
      <c r="B33" s="500"/>
      <c r="C33" s="500"/>
      <c r="D33" s="500"/>
      <c r="E33" s="500"/>
      <c r="F33" s="500"/>
      <c r="G33" s="500"/>
      <c r="H33" s="501"/>
      <c r="I33" s="358"/>
      <c r="J33" s="357"/>
      <c r="K33" s="357">
        <f>COUNTA(D34)-COUNTIF(E34,"NA")-COUNTIF(E34,"")</f>
        <v>0</v>
      </c>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row>
    <row r="34" spans="1:42" ht="94.5" x14ac:dyDescent="0.25">
      <c r="A34" s="31">
        <v>21</v>
      </c>
      <c r="B34" s="86"/>
      <c r="C34" s="86" t="s">
        <v>282</v>
      </c>
      <c r="D34" s="136" t="s">
        <v>315</v>
      </c>
      <c r="E34" s="387"/>
      <c r="F34" s="33" t="s">
        <v>15</v>
      </c>
      <c r="G34" s="152" t="s">
        <v>184</v>
      </c>
      <c r="H34" s="400"/>
      <c r="I34" s="358">
        <f>IF(E34="Oui",1,IF(E34="Non",0,IF(E34="Plutôt Oui",0.75,IF(E34="Plutôt Non",0.25,0))))</f>
        <v>0</v>
      </c>
      <c r="J34" s="357"/>
      <c r="K34" s="357"/>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row>
    <row r="35" spans="1:42" ht="26.25" x14ac:dyDescent="0.25">
      <c r="A35" s="502" t="s">
        <v>209</v>
      </c>
      <c r="B35" s="503"/>
      <c r="C35" s="503"/>
      <c r="D35" s="503"/>
      <c r="E35" s="503"/>
      <c r="F35" s="503"/>
      <c r="G35" s="503"/>
      <c r="H35" s="504"/>
      <c r="I35" s="359"/>
      <c r="J35" s="357"/>
      <c r="K35" s="357">
        <f>COUNTA(D36:D37)-COUNTIF(E36:E37,"NA")-COUNTIF(E36:E37,"")</f>
        <v>0</v>
      </c>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row>
    <row r="36" spans="1:42" ht="157.5" x14ac:dyDescent="0.25">
      <c r="A36" s="31">
        <v>22</v>
      </c>
      <c r="B36" s="241" t="s">
        <v>486</v>
      </c>
      <c r="C36" s="306"/>
      <c r="D36" s="295" t="s">
        <v>484</v>
      </c>
      <c r="E36" s="387"/>
      <c r="F36" s="33" t="s">
        <v>121</v>
      </c>
      <c r="G36" s="266" t="s">
        <v>485</v>
      </c>
      <c r="H36" s="400"/>
      <c r="I36" s="358">
        <f>IF(E36="Oui",1,IF(E36="Non",0,IF(E36="Plutôt Oui",0.75,IF(E36="Plutôt Non",0.25,0))))</f>
        <v>0</v>
      </c>
      <c r="J36" s="357"/>
      <c r="K36" s="357"/>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row>
    <row r="37" spans="1:42" ht="63" x14ac:dyDescent="0.25">
      <c r="A37" s="31">
        <v>23</v>
      </c>
      <c r="B37" s="241" t="s">
        <v>487</v>
      </c>
      <c r="C37" s="306"/>
      <c r="D37" s="295" t="s">
        <v>490</v>
      </c>
      <c r="E37" s="387"/>
      <c r="F37" s="33" t="s">
        <v>121</v>
      </c>
      <c r="G37" s="225" t="s">
        <v>206</v>
      </c>
      <c r="H37" s="400"/>
      <c r="I37" s="358">
        <f>IF(E37="Oui",1,IF(E37="Non",0,IF(E37="Plutôt Oui",0.75,IF(E37="Plutôt Non",0.25,0))))</f>
        <v>0</v>
      </c>
      <c r="J37" s="357"/>
      <c r="K37" s="357"/>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row>
    <row r="38" spans="1:42" ht="26.25" x14ac:dyDescent="0.25">
      <c r="A38" s="505" t="s">
        <v>123</v>
      </c>
      <c r="B38" s="505"/>
      <c r="C38" s="505"/>
      <c r="D38" s="505"/>
      <c r="E38" s="505"/>
      <c r="F38" s="505"/>
      <c r="G38" s="505"/>
      <c r="H38" s="505"/>
      <c r="I38" s="360"/>
      <c r="J38" s="358"/>
      <c r="K38" s="361">
        <f>COUNTA(D39:D48)-COUNTIF(E39:E48,"NA")-COUNTIF(E39:E48,"")</f>
        <v>0</v>
      </c>
      <c r="M38" s="338"/>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row>
    <row r="39" spans="1:42" ht="75" x14ac:dyDescent="0.25">
      <c r="A39" s="226">
        <v>24</v>
      </c>
      <c r="B39" s="227"/>
      <c r="C39" s="206" t="s">
        <v>285</v>
      </c>
      <c r="D39" s="228" t="s">
        <v>124</v>
      </c>
      <c r="E39" s="387"/>
      <c r="F39" s="229" t="s">
        <v>125</v>
      </c>
      <c r="G39" s="230" t="s">
        <v>126</v>
      </c>
      <c r="H39" s="400"/>
      <c r="I39" s="358">
        <f t="shared" ref="I39:I48" si="0">IF(E39="Oui",1,IF(E39="Non",0,IF(E39="Plutôt Oui",0.75,IF(E39="Plutôt Non",0.25,0))))</f>
        <v>0</v>
      </c>
      <c r="J39" s="357"/>
      <c r="K39" s="357"/>
      <c r="L39" s="338"/>
      <c r="M39" s="341"/>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row>
    <row r="40" spans="1:42" ht="60" x14ac:dyDescent="0.25">
      <c r="A40" s="223">
        <v>25</v>
      </c>
      <c r="B40" s="206"/>
      <c r="C40" s="206" t="s">
        <v>285</v>
      </c>
      <c r="D40" s="138" t="s">
        <v>127</v>
      </c>
      <c r="E40" s="387"/>
      <c r="F40" s="33" t="s">
        <v>125</v>
      </c>
      <c r="G40" s="152" t="s">
        <v>128</v>
      </c>
      <c r="H40" s="400"/>
      <c r="I40" s="358">
        <f t="shared" si="0"/>
        <v>0</v>
      </c>
      <c r="J40" s="357"/>
      <c r="K40" s="357"/>
      <c r="L40" s="338"/>
      <c r="M40" s="341"/>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row>
    <row r="41" spans="1:42" ht="63" x14ac:dyDescent="0.25">
      <c r="A41" s="226">
        <v>26</v>
      </c>
      <c r="B41" s="206"/>
      <c r="C41" s="206" t="s">
        <v>285</v>
      </c>
      <c r="D41" s="85" t="s">
        <v>210</v>
      </c>
      <c r="E41" s="387"/>
      <c r="F41" s="33" t="s">
        <v>129</v>
      </c>
      <c r="G41" s="154" t="s">
        <v>130</v>
      </c>
      <c r="H41" s="400"/>
      <c r="I41" s="358">
        <f t="shared" si="0"/>
        <v>0</v>
      </c>
      <c r="J41" s="357"/>
      <c r="K41" s="357"/>
      <c r="L41" s="338"/>
      <c r="M41" s="341"/>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row>
    <row r="42" spans="1:42" ht="65.25" customHeight="1" x14ac:dyDescent="0.25">
      <c r="A42" s="223">
        <v>27</v>
      </c>
      <c r="B42" s="241" t="s">
        <v>445</v>
      </c>
      <c r="C42" s="310" t="s">
        <v>497</v>
      </c>
      <c r="D42" s="309" t="s">
        <v>495</v>
      </c>
      <c r="E42" s="387"/>
      <c r="F42" s="33" t="s">
        <v>494</v>
      </c>
      <c r="G42" s="152" t="s">
        <v>131</v>
      </c>
      <c r="H42" s="400"/>
      <c r="I42" s="358">
        <f t="shared" si="0"/>
        <v>0</v>
      </c>
      <c r="J42" s="357"/>
      <c r="K42" s="494"/>
      <c r="L42" s="494"/>
      <c r="M42" s="494"/>
      <c r="N42" s="494"/>
      <c r="O42" s="494"/>
      <c r="P42" s="494"/>
      <c r="Q42" s="494"/>
      <c r="R42" s="5"/>
      <c r="S42" s="5"/>
      <c r="T42" s="5"/>
      <c r="U42" s="5"/>
      <c r="V42" s="5"/>
      <c r="W42" s="5"/>
      <c r="X42" s="5"/>
      <c r="Y42" s="5"/>
      <c r="Z42" s="5"/>
      <c r="AA42" s="5"/>
      <c r="AB42" s="5"/>
      <c r="AC42" s="5"/>
      <c r="AD42" s="5"/>
      <c r="AE42" s="5"/>
      <c r="AF42" s="5"/>
      <c r="AG42" s="5"/>
      <c r="AH42" s="5"/>
      <c r="AI42" s="5"/>
      <c r="AJ42" s="5"/>
      <c r="AK42" s="5"/>
      <c r="AL42" s="5"/>
      <c r="AM42" s="5"/>
      <c r="AN42" s="5"/>
      <c r="AO42" s="5"/>
      <c r="AP42" s="5"/>
    </row>
    <row r="43" spans="1:42" ht="45" x14ac:dyDescent="0.25">
      <c r="A43" s="226">
        <v>28</v>
      </c>
      <c r="B43" s="241" t="s">
        <v>445</v>
      </c>
      <c r="C43" s="310" t="s">
        <v>496</v>
      </c>
      <c r="D43" s="309" t="s">
        <v>493</v>
      </c>
      <c r="E43" s="387"/>
      <c r="F43" s="33" t="s">
        <v>125</v>
      </c>
      <c r="G43" s="287" t="s">
        <v>436</v>
      </c>
      <c r="H43" s="400"/>
      <c r="I43" s="358">
        <f t="shared" si="0"/>
        <v>0</v>
      </c>
      <c r="J43" s="357"/>
      <c r="K43" s="357"/>
      <c r="L43" s="338"/>
      <c r="M43" s="341"/>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row>
    <row r="44" spans="1:42" ht="60" x14ac:dyDescent="0.25">
      <c r="A44" s="223">
        <v>29</v>
      </c>
      <c r="B44" s="307" t="s">
        <v>487</v>
      </c>
      <c r="C44" s="206" t="s">
        <v>285</v>
      </c>
      <c r="D44" s="38" t="s">
        <v>489</v>
      </c>
      <c r="E44" s="387"/>
      <c r="F44" s="33" t="s">
        <v>125</v>
      </c>
      <c r="G44" s="308" t="s">
        <v>488</v>
      </c>
      <c r="H44" s="400"/>
      <c r="I44" s="358">
        <f t="shared" si="0"/>
        <v>0</v>
      </c>
      <c r="J44" s="357"/>
      <c r="K44" s="362"/>
      <c r="L44" s="343"/>
      <c r="M44" s="342"/>
      <c r="N44" s="282"/>
      <c r="O44" s="282"/>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row>
    <row r="45" spans="1:42" ht="31.5" x14ac:dyDescent="0.25">
      <c r="A45" s="226">
        <v>30</v>
      </c>
      <c r="B45" s="206"/>
      <c r="C45" s="206" t="s">
        <v>285</v>
      </c>
      <c r="D45" s="40" t="s">
        <v>132</v>
      </c>
      <c r="E45" s="387"/>
      <c r="F45" s="33" t="s">
        <v>133</v>
      </c>
      <c r="G45" s="152" t="s">
        <v>80</v>
      </c>
      <c r="H45" s="400"/>
      <c r="I45" s="358">
        <f t="shared" si="0"/>
        <v>0</v>
      </c>
      <c r="J45" s="357"/>
      <c r="K45" s="357"/>
      <c r="L45" s="338"/>
      <c r="M45" s="341"/>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row>
    <row r="46" spans="1:42" ht="47.25" x14ac:dyDescent="0.25">
      <c r="A46" s="223">
        <v>31</v>
      </c>
      <c r="B46" s="206"/>
      <c r="C46" s="206" t="s">
        <v>285</v>
      </c>
      <c r="D46" s="85" t="s">
        <v>226</v>
      </c>
      <c r="E46" s="387"/>
      <c r="F46" s="96" t="s">
        <v>227</v>
      </c>
      <c r="G46" s="155" t="s">
        <v>241</v>
      </c>
      <c r="H46" s="400"/>
      <c r="I46" s="358">
        <f t="shared" si="0"/>
        <v>0</v>
      </c>
      <c r="J46" s="357"/>
      <c r="K46" s="357"/>
      <c r="L46" s="338"/>
      <c r="M46" s="341"/>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row>
    <row r="47" spans="1:42" ht="60" customHeight="1" x14ac:dyDescent="0.25">
      <c r="A47" s="226">
        <v>32</v>
      </c>
      <c r="B47" s="206"/>
      <c r="C47" s="206" t="s">
        <v>285</v>
      </c>
      <c r="D47" s="85" t="s">
        <v>228</v>
      </c>
      <c r="E47" s="387"/>
      <c r="F47" s="96" t="s">
        <v>227</v>
      </c>
      <c r="G47" s="288" t="s">
        <v>437</v>
      </c>
      <c r="H47" s="400"/>
      <c r="I47" s="358">
        <f t="shared" si="0"/>
        <v>0</v>
      </c>
      <c r="J47" s="357"/>
      <c r="K47" s="357"/>
      <c r="L47" s="338"/>
      <c r="M47" s="341"/>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row>
    <row r="48" spans="1:42" ht="47.25" x14ac:dyDescent="0.25">
      <c r="A48" s="223">
        <v>33</v>
      </c>
      <c r="B48" s="206"/>
      <c r="C48" s="206" t="s">
        <v>285</v>
      </c>
      <c r="D48" s="42" t="s">
        <v>136</v>
      </c>
      <c r="E48" s="387"/>
      <c r="F48" s="33" t="s">
        <v>137</v>
      </c>
      <c r="G48" s="156" t="s">
        <v>242</v>
      </c>
      <c r="H48" s="400"/>
      <c r="I48" s="358">
        <f t="shared" si="0"/>
        <v>0</v>
      </c>
      <c r="J48" s="357"/>
      <c r="K48" s="357"/>
      <c r="L48" s="338"/>
      <c r="M48" s="341"/>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row>
    <row r="49" spans="1:13" s="2" customFormat="1" x14ac:dyDescent="0.25">
      <c r="A49" s="3"/>
      <c r="E49" s="209"/>
      <c r="F49" s="4"/>
      <c r="G49" s="162"/>
      <c r="H49" s="127"/>
      <c r="I49" s="356"/>
      <c r="J49" s="356"/>
      <c r="K49" s="356"/>
      <c r="L49" s="339"/>
      <c r="M49" s="339"/>
    </row>
    <row r="50" spans="1:13" s="2" customFormat="1" x14ac:dyDescent="0.25">
      <c r="A50" s="3"/>
      <c r="B50" s="3"/>
      <c r="C50" s="1"/>
      <c r="D50" s="3"/>
      <c r="E50" s="209"/>
      <c r="F50" s="4"/>
      <c r="G50" s="162"/>
      <c r="H50" s="127"/>
      <c r="I50" s="356"/>
      <c r="J50" s="356"/>
      <c r="K50" s="356"/>
      <c r="L50" s="339"/>
      <c r="M50" s="339"/>
    </row>
    <row r="51" spans="1:13" s="2" customFormat="1" x14ac:dyDescent="0.25">
      <c r="A51" s="3"/>
      <c r="B51" s="3"/>
      <c r="C51" s="1"/>
      <c r="D51" s="3"/>
      <c r="E51" s="209"/>
      <c r="F51" s="4"/>
      <c r="G51" s="397"/>
      <c r="H51" s="127"/>
      <c r="I51" s="356"/>
      <c r="J51" s="356"/>
      <c r="K51" s="356"/>
      <c r="L51" s="339"/>
      <c r="M51" s="339"/>
    </row>
    <row r="52" spans="1:13" s="2" customFormat="1" x14ac:dyDescent="0.25">
      <c r="A52" s="3"/>
      <c r="B52" s="3"/>
      <c r="C52" s="3"/>
      <c r="D52" s="1"/>
      <c r="E52" s="1"/>
      <c r="F52" s="11"/>
      <c r="G52" s="4"/>
      <c r="H52" s="162"/>
      <c r="I52" s="355"/>
      <c r="J52" s="356"/>
      <c r="K52" s="356"/>
      <c r="L52" s="339"/>
      <c r="M52" s="339"/>
    </row>
    <row r="53" spans="1:13" s="2" customFormat="1" x14ac:dyDescent="0.25">
      <c r="A53" s="3"/>
      <c r="B53" s="3"/>
      <c r="C53" s="3"/>
      <c r="D53" s="1"/>
      <c r="E53" s="1"/>
      <c r="F53" s="11"/>
      <c r="G53" s="4"/>
      <c r="H53" s="162"/>
      <c r="I53" s="355"/>
      <c r="J53" s="356"/>
      <c r="K53" s="356"/>
      <c r="L53" s="339"/>
      <c r="M53" s="339"/>
    </row>
    <row r="54" spans="1:13" s="2" customFormat="1" x14ac:dyDescent="0.25">
      <c r="A54" s="3"/>
      <c r="B54" s="3"/>
      <c r="C54" s="3"/>
      <c r="D54" s="1"/>
      <c r="E54" s="1"/>
      <c r="F54" s="11"/>
      <c r="G54" s="4"/>
      <c r="H54" s="162"/>
      <c r="I54" s="355"/>
      <c r="J54" s="356"/>
      <c r="K54" s="356"/>
      <c r="L54" s="339"/>
      <c r="M54" s="339"/>
    </row>
    <row r="55" spans="1:13" s="2" customFormat="1" x14ac:dyDescent="0.25">
      <c r="A55" s="3"/>
      <c r="B55" s="3"/>
      <c r="C55" s="3"/>
      <c r="D55" s="1"/>
      <c r="E55" s="1"/>
      <c r="F55" s="11"/>
      <c r="G55" s="4"/>
      <c r="H55" s="162"/>
      <c r="I55" s="355"/>
      <c r="J55" s="356"/>
      <c r="K55" s="356"/>
      <c r="L55" s="339"/>
      <c r="M55" s="339"/>
    </row>
    <row r="56" spans="1:13" s="2" customFormat="1" x14ac:dyDescent="0.25">
      <c r="A56" s="3"/>
      <c r="B56" s="3"/>
      <c r="C56" s="3"/>
      <c r="D56" s="1"/>
      <c r="E56" s="1"/>
      <c r="F56" s="11"/>
      <c r="G56" s="4"/>
      <c r="H56" s="162"/>
      <c r="I56" s="355"/>
      <c r="J56" s="356"/>
      <c r="K56" s="356"/>
      <c r="L56" s="339"/>
      <c r="M56" s="339"/>
    </row>
    <row r="57" spans="1:13" s="2" customFormat="1" x14ac:dyDescent="0.25">
      <c r="A57" s="3"/>
      <c r="B57" s="3"/>
      <c r="C57" s="3"/>
      <c r="D57" s="1"/>
      <c r="E57" s="1"/>
      <c r="F57" s="11"/>
      <c r="G57" s="4"/>
      <c r="H57" s="162"/>
      <c r="I57" s="355"/>
      <c r="J57" s="356"/>
      <c r="K57" s="356"/>
      <c r="L57" s="339"/>
      <c r="M57" s="339"/>
    </row>
    <row r="58" spans="1:13" s="2" customFormat="1" x14ac:dyDescent="0.25">
      <c r="A58" s="3"/>
      <c r="B58" s="3"/>
      <c r="C58" s="3"/>
      <c r="D58" s="1"/>
      <c r="E58" s="1"/>
      <c r="F58" s="11"/>
      <c r="G58" s="4"/>
      <c r="H58" s="162"/>
      <c r="I58" s="355"/>
      <c r="J58" s="356"/>
      <c r="K58" s="356"/>
      <c r="L58" s="339"/>
      <c r="M58" s="339"/>
    </row>
    <row r="59" spans="1:13" s="2" customFormat="1" x14ac:dyDescent="0.25">
      <c r="A59" s="3"/>
      <c r="B59" s="3"/>
      <c r="C59" s="3"/>
      <c r="D59" s="1"/>
      <c r="E59" s="1"/>
      <c r="F59" s="11"/>
      <c r="G59" s="4"/>
      <c r="H59" s="162"/>
      <c r="I59" s="355"/>
      <c r="J59" s="356"/>
      <c r="K59" s="356"/>
      <c r="L59" s="339"/>
      <c r="M59" s="339"/>
    </row>
    <row r="60" spans="1:13" s="2" customFormat="1" x14ac:dyDescent="0.25">
      <c r="A60" s="3"/>
      <c r="B60" s="3"/>
      <c r="C60" s="3"/>
      <c r="D60" s="1"/>
      <c r="E60" s="1"/>
      <c r="F60" s="11"/>
      <c r="G60" s="4"/>
      <c r="H60" s="162"/>
      <c r="I60" s="355"/>
      <c r="J60" s="356"/>
      <c r="K60" s="356"/>
      <c r="L60" s="339"/>
      <c r="M60" s="339"/>
    </row>
    <row r="61" spans="1:13" s="2" customFormat="1" x14ac:dyDescent="0.25">
      <c r="A61" s="3"/>
      <c r="B61" s="3"/>
      <c r="C61" s="3"/>
      <c r="D61" s="1"/>
      <c r="E61" s="1"/>
      <c r="F61" s="11"/>
      <c r="G61" s="4"/>
      <c r="H61" s="162"/>
      <c r="I61" s="355"/>
      <c r="J61" s="356"/>
      <c r="K61" s="356"/>
      <c r="L61" s="339"/>
      <c r="M61" s="339"/>
    </row>
    <row r="62" spans="1:13" s="2" customFormat="1" x14ac:dyDescent="0.25">
      <c r="A62" s="3"/>
      <c r="B62" s="3"/>
      <c r="C62" s="3"/>
      <c r="D62" s="1"/>
      <c r="E62" s="1"/>
      <c r="F62" s="11"/>
      <c r="G62" s="4"/>
      <c r="H62" s="162"/>
      <c r="I62" s="355"/>
      <c r="J62" s="356"/>
      <c r="K62" s="356"/>
      <c r="L62" s="339"/>
      <c r="M62" s="339"/>
    </row>
    <row r="63" spans="1:13" s="2" customFormat="1" x14ac:dyDescent="0.25">
      <c r="A63" s="3"/>
      <c r="B63" s="3"/>
      <c r="C63" s="3"/>
      <c r="D63" s="1"/>
      <c r="E63" s="1"/>
      <c r="F63" s="11"/>
      <c r="G63" s="4"/>
      <c r="H63" s="162"/>
      <c r="I63" s="355"/>
      <c r="J63" s="356"/>
      <c r="K63" s="356"/>
      <c r="L63" s="339"/>
      <c r="M63" s="339"/>
    </row>
    <row r="64" spans="1:13" s="2" customFormat="1" x14ac:dyDescent="0.25">
      <c r="A64" s="3"/>
      <c r="B64" s="3"/>
      <c r="C64" s="3"/>
      <c r="D64" s="1"/>
      <c r="E64" s="1"/>
      <c r="F64" s="11"/>
      <c r="G64" s="4"/>
      <c r="H64" s="162"/>
      <c r="I64" s="355"/>
      <c r="J64" s="356"/>
      <c r="K64" s="356"/>
      <c r="L64" s="339"/>
      <c r="M64" s="339"/>
    </row>
    <row r="65" spans="1:13" s="2" customFormat="1" x14ac:dyDescent="0.25">
      <c r="A65" s="3"/>
      <c r="B65" s="3"/>
      <c r="C65" s="3"/>
      <c r="D65" s="1"/>
      <c r="E65" s="1"/>
      <c r="F65" s="11"/>
      <c r="G65" s="4"/>
      <c r="H65" s="162"/>
      <c r="I65" s="355"/>
      <c r="J65" s="356"/>
      <c r="K65" s="356"/>
      <c r="L65" s="339"/>
      <c r="M65" s="339"/>
    </row>
    <row r="66" spans="1:13" s="2" customFormat="1" x14ac:dyDescent="0.25">
      <c r="A66" s="3"/>
      <c r="B66" s="3"/>
      <c r="C66" s="3"/>
      <c r="D66" s="1"/>
      <c r="E66" s="1"/>
      <c r="F66" s="11"/>
      <c r="G66" s="4"/>
      <c r="H66" s="162"/>
      <c r="I66" s="355"/>
      <c r="J66" s="356"/>
      <c r="K66" s="356"/>
      <c r="L66" s="339"/>
      <c r="M66" s="339"/>
    </row>
    <row r="67" spans="1:13" s="2" customFormat="1" x14ac:dyDescent="0.25">
      <c r="A67" s="3"/>
      <c r="B67" s="3"/>
      <c r="C67" s="3"/>
      <c r="D67" s="1"/>
      <c r="E67" s="1"/>
      <c r="F67" s="11"/>
      <c r="G67" s="4"/>
      <c r="H67" s="162"/>
      <c r="I67" s="355"/>
      <c r="J67" s="356"/>
      <c r="K67" s="356"/>
      <c r="L67" s="339"/>
      <c r="M67" s="339"/>
    </row>
    <row r="68" spans="1:13" s="2" customFormat="1" x14ac:dyDescent="0.25">
      <c r="A68" s="3"/>
      <c r="B68" s="3"/>
      <c r="C68" s="3"/>
      <c r="D68" s="1"/>
      <c r="E68" s="1"/>
      <c r="F68" s="11"/>
      <c r="G68" s="4"/>
      <c r="H68" s="162"/>
      <c r="I68" s="355"/>
      <c r="J68" s="356"/>
      <c r="K68" s="356"/>
      <c r="L68" s="339"/>
      <c r="M68" s="339"/>
    </row>
    <row r="69" spans="1:13" s="2" customFormat="1" x14ac:dyDescent="0.25">
      <c r="A69" s="3"/>
      <c r="B69" s="3"/>
      <c r="C69" s="3"/>
      <c r="D69" s="1"/>
      <c r="E69" s="1"/>
      <c r="F69" s="11"/>
      <c r="G69" s="4"/>
      <c r="H69" s="162"/>
      <c r="I69" s="355"/>
      <c r="J69" s="356"/>
      <c r="K69" s="356"/>
      <c r="L69" s="339"/>
      <c r="M69" s="339"/>
    </row>
    <row r="70" spans="1:13" s="2" customFormat="1" x14ac:dyDescent="0.25">
      <c r="A70" s="3"/>
      <c r="B70" s="3"/>
      <c r="C70" s="3"/>
      <c r="D70" s="1"/>
      <c r="E70" s="1"/>
      <c r="F70" s="11"/>
      <c r="G70" s="4"/>
      <c r="H70" s="162"/>
      <c r="I70" s="355"/>
      <c r="J70" s="356"/>
      <c r="K70" s="356"/>
      <c r="L70" s="339"/>
      <c r="M70" s="339"/>
    </row>
    <row r="71" spans="1:13" s="2" customFormat="1" x14ac:dyDescent="0.25">
      <c r="A71" s="3"/>
      <c r="B71" s="3"/>
      <c r="C71" s="3"/>
      <c r="D71" s="1"/>
      <c r="E71" s="1"/>
      <c r="F71" s="11"/>
      <c r="G71" s="4"/>
      <c r="H71" s="162"/>
      <c r="I71" s="355"/>
      <c r="J71" s="356"/>
      <c r="K71" s="356"/>
      <c r="L71" s="339"/>
      <c r="M71" s="339"/>
    </row>
    <row r="72" spans="1:13" s="2" customFormat="1" x14ac:dyDescent="0.25">
      <c r="A72" s="3"/>
      <c r="B72" s="3"/>
      <c r="C72" s="3"/>
      <c r="D72" s="1"/>
      <c r="E72" s="1"/>
      <c r="F72" s="11"/>
      <c r="G72" s="4"/>
      <c r="H72" s="162"/>
      <c r="I72" s="355"/>
      <c r="J72" s="356"/>
      <c r="K72" s="356"/>
      <c r="L72" s="339"/>
      <c r="M72" s="339"/>
    </row>
    <row r="73" spans="1:13" s="2" customFormat="1" x14ac:dyDescent="0.25">
      <c r="A73" s="3"/>
      <c r="B73" s="3"/>
      <c r="C73" s="3"/>
      <c r="D73" s="1"/>
      <c r="E73" s="1"/>
      <c r="F73" s="11"/>
      <c r="G73" s="4"/>
      <c r="H73" s="162"/>
      <c r="I73" s="355"/>
      <c r="J73" s="356"/>
      <c r="K73" s="356"/>
      <c r="L73" s="339"/>
      <c r="M73" s="339"/>
    </row>
    <row r="74" spans="1:13" s="2" customFormat="1" x14ac:dyDescent="0.25">
      <c r="A74" s="3"/>
      <c r="B74" s="3"/>
      <c r="C74" s="3"/>
      <c r="D74" s="1"/>
      <c r="E74" s="1"/>
      <c r="F74" s="11"/>
      <c r="G74" s="4"/>
      <c r="H74" s="162"/>
      <c r="I74" s="355"/>
      <c r="J74" s="356"/>
      <c r="K74" s="356"/>
      <c r="L74" s="339"/>
      <c r="M74" s="339"/>
    </row>
    <row r="75" spans="1:13" s="2" customFormat="1" x14ac:dyDescent="0.25">
      <c r="A75" s="3"/>
      <c r="B75" s="3"/>
      <c r="C75" s="3"/>
      <c r="D75" s="1"/>
      <c r="E75" s="1"/>
      <c r="F75" s="11"/>
      <c r="G75" s="4"/>
      <c r="H75" s="162"/>
      <c r="I75" s="355"/>
      <c r="J75" s="356"/>
      <c r="K75" s="356"/>
      <c r="L75" s="339"/>
      <c r="M75" s="339"/>
    </row>
    <row r="76" spans="1:13" s="2" customFormat="1" x14ac:dyDescent="0.25">
      <c r="A76" s="3"/>
      <c r="B76" s="3"/>
      <c r="C76" s="3"/>
      <c r="D76" s="1"/>
      <c r="E76" s="1"/>
      <c r="F76" s="11"/>
      <c r="G76" s="4"/>
      <c r="H76" s="162"/>
      <c r="I76" s="355"/>
      <c r="J76" s="356"/>
      <c r="K76" s="356"/>
      <c r="L76" s="339"/>
      <c r="M76" s="339"/>
    </row>
    <row r="77" spans="1:13" s="2" customFormat="1" x14ac:dyDescent="0.25">
      <c r="A77" s="3"/>
      <c r="B77" s="3"/>
      <c r="C77" s="3"/>
      <c r="D77" s="1"/>
      <c r="E77" s="1"/>
      <c r="F77" s="11"/>
      <c r="G77" s="4"/>
      <c r="H77" s="162"/>
      <c r="I77" s="355"/>
      <c r="J77" s="356"/>
      <c r="K77" s="356"/>
      <c r="L77" s="339"/>
      <c r="M77" s="339"/>
    </row>
    <row r="78" spans="1:13" s="2" customFormat="1" x14ac:dyDescent="0.25">
      <c r="A78" s="3"/>
      <c r="B78" s="3"/>
      <c r="C78" s="3"/>
      <c r="D78" s="1"/>
      <c r="E78" s="1"/>
      <c r="F78" s="11"/>
      <c r="G78" s="4"/>
      <c r="H78" s="162"/>
      <c r="I78" s="355"/>
      <c r="J78" s="356"/>
      <c r="K78" s="356"/>
      <c r="L78" s="339"/>
      <c r="M78" s="339"/>
    </row>
    <row r="79" spans="1:13" s="2" customFormat="1" x14ac:dyDescent="0.25">
      <c r="A79" s="3"/>
      <c r="B79" s="3"/>
      <c r="C79" s="3"/>
      <c r="D79" s="1"/>
      <c r="E79" s="1"/>
      <c r="F79" s="11"/>
      <c r="G79" s="4"/>
      <c r="H79" s="162"/>
      <c r="I79" s="355"/>
      <c r="J79" s="356"/>
      <c r="K79" s="356"/>
      <c r="L79" s="339"/>
      <c r="M79" s="339"/>
    </row>
    <row r="80" spans="1:13" s="2" customFormat="1" x14ac:dyDescent="0.25">
      <c r="A80" s="3"/>
      <c r="B80" s="3"/>
      <c r="C80" s="3"/>
      <c r="D80" s="1"/>
      <c r="E80" s="1"/>
      <c r="F80" s="11"/>
      <c r="G80" s="4"/>
      <c r="H80" s="162"/>
      <c r="I80" s="355"/>
      <c r="J80" s="356"/>
      <c r="K80" s="356"/>
      <c r="L80" s="339"/>
      <c r="M80" s="339"/>
    </row>
    <row r="81" spans="1:13" s="2" customFormat="1" x14ac:dyDescent="0.25">
      <c r="A81" s="3"/>
      <c r="B81" s="3"/>
      <c r="C81" s="3"/>
      <c r="D81" s="1"/>
      <c r="E81" s="1"/>
      <c r="F81" s="11"/>
      <c r="G81" s="4"/>
      <c r="H81" s="162"/>
      <c r="I81" s="355"/>
      <c r="J81" s="356"/>
      <c r="K81" s="356"/>
      <c r="L81" s="339"/>
      <c r="M81" s="339"/>
    </row>
    <row r="82" spans="1:13" s="2" customFormat="1" x14ac:dyDescent="0.25">
      <c r="A82" s="3"/>
      <c r="B82" s="3"/>
      <c r="C82" s="3"/>
      <c r="D82" s="1"/>
      <c r="E82" s="1"/>
      <c r="F82" s="11"/>
      <c r="G82" s="4"/>
      <c r="H82" s="162"/>
      <c r="I82" s="355"/>
      <c r="J82" s="356"/>
      <c r="K82" s="356"/>
      <c r="L82" s="339"/>
      <c r="M82" s="339"/>
    </row>
    <row r="83" spans="1:13" s="2" customFormat="1" x14ac:dyDescent="0.25">
      <c r="A83" s="3"/>
      <c r="B83" s="3"/>
      <c r="C83" s="3"/>
      <c r="D83" s="1"/>
      <c r="E83" s="1"/>
      <c r="F83" s="11"/>
      <c r="G83" s="4"/>
      <c r="H83" s="162"/>
      <c r="I83" s="355"/>
      <c r="J83" s="356"/>
      <c r="K83" s="356"/>
      <c r="L83" s="339"/>
      <c r="M83" s="339"/>
    </row>
    <row r="84" spans="1:13" s="2" customFormat="1" x14ac:dyDescent="0.25">
      <c r="A84" s="3"/>
      <c r="B84" s="3"/>
      <c r="C84" s="3"/>
      <c r="D84" s="1"/>
      <c r="E84" s="1"/>
      <c r="F84" s="11"/>
      <c r="G84" s="4"/>
      <c r="H84" s="162"/>
      <c r="I84" s="355"/>
      <c r="J84" s="356"/>
      <c r="K84" s="356"/>
      <c r="L84" s="339"/>
      <c r="M84" s="339"/>
    </row>
    <row r="85" spans="1:13" s="2" customFormat="1" x14ac:dyDescent="0.25">
      <c r="A85" s="3"/>
      <c r="B85" s="3"/>
      <c r="C85" s="3"/>
      <c r="D85" s="1"/>
      <c r="E85" s="1"/>
      <c r="F85" s="11"/>
      <c r="G85" s="4"/>
      <c r="H85" s="162"/>
      <c r="I85" s="355"/>
      <c r="J85" s="356"/>
      <c r="K85" s="356"/>
      <c r="L85" s="339"/>
      <c r="M85" s="339"/>
    </row>
    <row r="86" spans="1:13" s="2" customFormat="1" x14ac:dyDescent="0.25">
      <c r="A86" s="3"/>
      <c r="B86" s="3"/>
      <c r="C86" s="3"/>
      <c r="D86" s="1"/>
      <c r="E86" s="1"/>
      <c r="F86" s="11"/>
      <c r="G86" s="4"/>
      <c r="H86" s="162"/>
      <c r="I86" s="355"/>
      <c r="J86" s="356"/>
      <c r="K86" s="356"/>
      <c r="L86" s="339"/>
      <c r="M86" s="339"/>
    </row>
    <row r="87" spans="1:13" s="2" customFormat="1" x14ac:dyDescent="0.25">
      <c r="A87" s="3"/>
      <c r="B87" s="3"/>
      <c r="C87" s="3"/>
      <c r="D87" s="1"/>
      <c r="E87" s="1"/>
      <c r="F87" s="11"/>
      <c r="G87" s="4"/>
      <c r="H87" s="162"/>
      <c r="I87" s="355"/>
      <c r="J87" s="356"/>
      <c r="K87" s="356"/>
      <c r="L87" s="339"/>
      <c r="M87" s="339"/>
    </row>
    <row r="88" spans="1:13" s="2" customFormat="1" x14ac:dyDescent="0.25">
      <c r="A88" s="3"/>
      <c r="B88" s="3"/>
      <c r="C88" s="3"/>
      <c r="D88" s="1"/>
      <c r="E88" s="1"/>
      <c r="F88" s="11"/>
      <c r="G88" s="4"/>
      <c r="H88" s="162"/>
      <c r="I88" s="355"/>
      <c r="J88" s="356"/>
      <c r="K88" s="356"/>
      <c r="L88" s="339"/>
      <c r="M88" s="339"/>
    </row>
    <row r="89" spans="1:13" s="2" customFormat="1" x14ac:dyDescent="0.25">
      <c r="A89" s="3"/>
      <c r="B89" s="3"/>
      <c r="C89" s="3"/>
      <c r="D89" s="1"/>
      <c r="E89" s="1"/>
      <c r="F89" s="11"/>
      <c r="G89" s="4"/>
      <c r="H89" s="162"/>
      <c r="I89" s="355"/>
      <c r="J89" s="356"/>
      <c r="K89" s="356"/>
      <c r="L89" s="339"/>
      <c r="M89" s="339"/>
    </row>
    <row r="90" spans="1:13" s="2" customFormat="1" x14ac:dyDescent="0.25">
      <c r="A90" s="3"/>
      <c r="B90" s="3"/>
      <c r="C90" s="3"/>
      <c r="D90" s="1"/>
      <c r="E90" s="1"/>
      <c r="F90" s="11"/>
      <c r="G90" s="4"/>
      <c r="H90" s="162"/>
      <c r="I90" s="355"/>
      <c r="J90" s="356"/>
      <c r="K90" s="356"/>
      <c r="L90" s="339"/>
      <c r="M90" s="339"/>
    </row>
    <row r="91" spans="1:13" s="2" customFormat="1" x14ac:dyDescent="0.25">
      <c r="A91" s="3"/>
      <c r="B91" s="3"/>
      <c r="C91" s="3"/>
      <c r="D91" s="1"/>
      <c r="E91" s="1"/>
      <c r="F91" s="11"/>
      <c r="G91" s="4"/>
      <c r="H91" s="162"/>
      <c r="I91" s="355"/>
      <c r="J91" s="356"/>
      <c r="K91" s="356"/>
      <c r="L91" s="339"/>
      <c r="M91" s="339"/>
    </row>
    <row r="92" spans="1:13" s="2" customFormat="1" x14ac:dyDescent="0.25">
      <c r="A92" s="3"/>
      <c r="B92" s="3"/>
      <c r="C92" s="3"/>
      <c r="D92" s="1"/>
      <c r="E92" s="1"/>
      <c r="F92" s="11"/>
      <c r="G92" s="4"/>
      <c r="H92" s="162"/>
      <c r="I92" s="355"/>
      <c r="J92" s="356"/>
      <c r="K92" s="356"/>
      <c r="L92" s="339"/>
      <c r="M92" s="339"/>
    </row>
    <row r="93" spans="1:13" s="2" customFormat="1" x14ac:dyDescent="0.25">
      <c r="A93" s="3"/>
      <c r="B93" s="3"/>
      <c r="C93" s="3"/>
      <c r="D93" s="1"/>
      <c r="E93" s="1"/>
      <c r="F93" s="11"/>
      <c r="G93" s="4"/>
      <c r="H93" s="162"/>
      <c r="I93" s="355"/>
      <c r="J93" s="356"/>
      <c r="K93" s="356"/>
      <c r="L93" s="339"/>
      <c r="M93" s="339"/>
    </row>
    <row r="94" spans="1:13" s="2" customFormat="1" x14ac:dyDescent="0.25">
      <c r="A94" s="3"/>
      <c r="B94" s="3"/>
      <c r="C94" s="3"/>
      <c r="D94" s="1"/>
      <c r="E94" s="1"/>
      <c r="F94" s="11"/>
      <c r="G94" s="4"/>
      <c r="H94" s="162"/>
      <c r="I94" s="355"/>
      <c r="J94" s="356"/>
      <c r="K94" s="356"/>
      <c r="L94" s="339"/>
      <c r="M94" s="339"/>
    </row>
    <row r="95" spans="1:13" s="2" customFormat="1" x14ac:dyDescent="0.25">
      <c r="A95" s="3"/>
      <c r="B95" s="3"/>
      <c r="C95" s="3"/>
      <c r="D95" s="1"/>
      <c r="E95" s="1"/>
      <c r="F95" s="11"/>
      <c r="G95" s="4"/>
      <c r="H95" s="162"/>
      <c r="I95" s="355"/>
      <c r="J95" s="356"/>
      <c r="K95" s="356"/>
      <c r="L95" s="339"/>
      <c r="M95" s="339"/>
    </row>
    <row r="96" spans="1:13" s="2" customFormat="1" x14ac:dyDescent="0.25">
      <c r="A96" s="3"/>
      <c r="B96" s="3"/>
      <c r="C96" s="3"/>
      <c r="D96" s="1"/>
      <c r="E96" s="1"/>
      <c r="F96" s="11"/>
      <c r="G96" s="4"/>
      <c r="H96" s="162"/>
      <c r="I96" s="355"/>
      <c r="J96" s="356"/>
      <c r="K96" s="356"/>
      <c r="L96" s="339"/>
      <c r="M96" s="339"/>
    </row>
    <row r="97" spans="1:13" s="2" customFormat="1" x14ac:dyDescent="0.25">
      <c r="A97" s="3"/>
      <c r="B97" s="3"/>
      <c r="C97" s="3"/>
      <c r="D97" s="1"/>
      <c r="E97" s="1"/>
      <c r="F97" s="11"/>
      <c r="G97" s="4"/>
      <c r="H97" s="162"/>
      <c r="I97" s="355"/>
      <c r="J97" s="356"/>
      <c r="K97" s="356"/>
      <c r="L97" s="339"/>
      <c r="M97" s="339"/>
    </row>
    <row r="98" spans="1:13" s="2" customFormat="1" x14ac:dyDescent="0.25">
      <c r="A98" s="3"/>
      <c r="B98" s="3"/>
      <c r="C98" s="3"/>
      <c r="D98" s="1"/>
      <c r="E98" s="1"/>
      <c r="F98" s="11"/>
      <c r="G98" s="4"/>
      <c r="H98" s="162"/>
      <c r="I98" s="355"/>
      <c r="J98" s="356"/>
      <c r="K98" s="356"/>
      <c r="L98" s="339"/>
      <c r="M98" s="339"/>
    </row>
    <row r="99" spans="1:13" s="2" customFormat="1" x14ac:dyDescent="0.25">
      <c r="A99" s="3"/>
      <c r="B99" s="3"/>
      <c r="C99" s="3"/>
      <c r="D99" s="1"/>
      <c r="E99" s="1"/>
      <c r="F99" s="11"/>
      <c r="G99" s="4"/>
      <c r="H99" s="162"/>
      <c r="I99" s="355"/>
      <c r="J99" s="356"/>
      <c r="K99" s="356"/>
      <c r="L99" s="339"/>
      <c r="M99" s="339"/>
    </row>
    <row r="100" spans="1:13" s="2" customFormat="1" x14ac:dyDescent="0.25">
      <c r="A100" s="3"/>
      <c r="B100" s="3"/>
      <c r="C100" s="3"/>
      <c r="D100" s="1"/>
      <c r="E100" s="1"/>
      <c r="F100" s="11"/>
      <c r="G100" s="4"/>
      <c r="H100" s="162"/>
      <c r="I100" s="355"/>
      <c r="J100" s="356"/>
      <c r="K100" s="356"/>
      <c r="L100" s="339"/>
      <c r="M100" s="339"/>
    </row>
    <row r="101" spans="1:13" s="2" customFormat="1" x14ac:dyDescent="0.25">
      <c r="A101" s="3"/>
      <c r="B101" s="3"/>
      <c r="C101" s="3"/>
      <c r="D101" s="1"/>
      <c r="E101" s="1"/>
      <c r="F101" s="11"/>
      <c r="G101" s="4"/>
      <c r="H101" s="162"/>
      <c r="I101" s="355"/>
      <c r="J101" s="356"/>
      <c r="K101" s="356"/>
      <c r="L101" s="339"/>
      <c r="M101" s="339"/>
    </row>
    <row r="102" spans="1:13" s="2" customFormat="1" x14ac:dyDescent="0.25">
      <c r="A102" s="3"/>
      <c r="B102" s="3"/>
      <c r="C102" s="3"/>
      <c r="D102" s="1"/>
      <c r="E102" s="1"/>
      <c r="F102" s="11"/>
      <c r="G102" s="4"/>
      <c r="H102" s="162"/>
      <c r="I102" s="355"/>
      <c r="J102" s="356"/>
      <c r="K102" s="356"/>
      <c r="L102" s="339"/>
      <c r="M102" s="339"/>
    </row>
    <row r="103" spans="1:13" s="2" customFormat="1" x14ac:dyDescent="0.25">
      <c r="A103" s="3"/>
      <c r="B103" s="3"/>
      <c r="C103" s="3"/>
      <c r="D103" s="1"/>
      <c r="E103" s="1"/>
      <c r="F103" s="11"/>
      <c r="G103" s="4"/>
      <c r="H103" s="162"/>
      <c r="I103" s="355"/>
      <c r="J103" s="356"/>
      <c r="K103" s="356"/>
      <c r="L103" s="339"/>
      <c r="M103" s="339"/>
    </row>
    <row r="104" spans="1:13" s="2" customFormat="1" x14ac:dyDescent="0.25">
      <c r="A104" s="3"/>
      <c r="B104" s="3"/>
      <c r="C104" s="3"/>
      <c r="D104" s="1"/>
      <c r="E104" s="1"/>
      <c r="F104" s="11"/>
      <c r="G104" s="4"/>
      <c r="H104" s="162"/>
      <c r="I104" s="355"/>
      <c r="J104" s="356"/>
      <c r="K104" s="356"/>
      <c r="L104" s="339"/>
      <c r="M104" s="339"/>
    </row>
    <row r="105" spans="1:13" s="2" customFormat="1" x14ac:dyDescent="0.25">
      <c r="A105" s="3"/>
      <c r="B105" s="3"/>
      <c r="C105" s="3"/>
      <c r="D105" s="1"/>
      <c r="E105" s="1"/>
      <c r="F105" s="11"/>
      <c r="G105" s="4"/>
      <c r="H105" s="162"/>
      <c r="I105" s="355"/>
      <c r="J105" s="356"/>
      <c r="K105" s="356"/>
      <c r="L105" s="339"/>
      <c r="M105" s="339"/>
    </row>
    <row r="106" spans="1:13" s="2" customFormat="1" x14ac:dyDescent="0.25">
      <c r="A106" s="3"/>
      <c r="B106" s="3"/>
      <c r="C106" s="3"/>
      <c r="D106" s="1"/>
      <c r="E106" s="1"/>
      <c r="F106" s="11"/>
      <c r="G106" s="4"/>
      <c r="H106" s="162"/>
      <c r="I106" s="355"/>
      <c r="J106" s="356"/>
      <c r="K106" s="356"/>
      <c r="L106" s="339"/>
      <c r="M106" s="339"/>
    </row>
    <row r="107" spans="1:13" s="2" customFormat="1" x14ac:dyDescent="0.25">
      <c r="A107" s="3"/>
      <c r="B107" s="3"/>
      <c r="C107" s="3"/>
      <c r="D107" s="1"/>
      <c r="E107" s="1"/>
      <c r="F107" s="11"/>
      <c r="G107" s="4"/>
      <c r="H107" s="162"/>
      <c r="I107" s="355"/>
      <c r="J107" s="356"/>
      <c r="K107" s="356"/>
      <c r="L107" s="339"/>
      <c r="M107" s="339"/>
    </row>
    <row r="108" spans="1:13" s="2" customFormat="1" x14ac:dyDescent="0.25">
      <c r="A108" s="3"/>
      <c r="B108" s="3"/>
      <c r="C108" s="3"/>
      <c r="D108" s="1"/>
      <c r="E108" s="1"/>
      <c r="F108" s="11"/>
      <c r="G108" s="4"/>
      <c r="H108" s="162"/>
      <c r="I108" s="355"/>
      <c r="J108" s="356"/>
      <c r="K108" s="356"/>
      <c r="L108" s="339"/>
      <c r="M108" s="339"/>
    </row>
    <row r="109" spans="1:13" x14ac:dyDescent="0.25">
      <c r="D109" s="1"/>
      <c r="E109" s="1"/>
      <c r="F109" s="11"/>
      <c r="G109" s="4"/>
      <c r="H109" s="162"/>
    </row>
    <row r="110" spans="1:13" x14ac:dyDescent="0.25">
      <c r="D110" s="1"/>
      <c r="E110" s="1"/>
      <c r="F110" s="11"/>
      <c r="G110" s="4"/>
      <c r="H110" s="162"/>
    </row>
    <row r="111" spans="1:13" x14ac:dyDescent="0.25">
      <c r="D111" s="1"/>
      <c r="E111" s="1"/>
      <c r="F111" s="11"/>
      <c r="G111" s="4"/>
      <c r="H111" s="162"/>
    </row>
    <row r="112" spans="1:13" x14ac:dyDescent="0.25">
      <c r="D112" s="1"/>
      <c r="E112" s="1"/>
      <c r="F112" s="11"/>
      <c r="G112" s="4"/>
      <c r="H112" s="162"/>
    </row>
    <row r="113" spans="4:8" x14ac:dyDescent="0.25">
      <c r="D113" s="1"/>
      <c r="E113" s="1"/>
      <c r="F113" s="11"/>
      <c r="G113" s="4"/>
      <c r="H113" s="162"/>
    </row>
    <row r="114" spans="4:8" x14ac:dyDescent="0.25">
      <c r="D114" s="1"/>
      <c r="E114" s="1"/>
      <c r="F114" s="11"/>
      <c r="G114" s="4"/>
      <c r="H114" s="162"/>
    </row>
    <row r="115" spans="4:8" x14ac:dyDescent="0.25">
      <c r="D115" s="1"/>
      <c r="E115" s="1"/>
      <c r="F115" s="11"/>
      <c r="G115" s="4"/>
      <c r="H115" s="162"/>
    </row>
    <row r="116" spans="4:8" x14ac:dyDescent="0.25">
      <c r="D116" s="1"/>
      <c r="E116" s="1"/>
      <c r="F116" s="11"/>
      <c r="G116" s="4"/>
      <c r="H116" s="162"/>
    </row>
    <row r="117" spans="4:8" x14ac:dyDescent="0.25">
      <c r="D117" s="1"/>
      <c r="E117" s="1"/>
      <c r="F117" s="11"/>
      <c r="G117" s="4"/>
      <c r="H117" s="162"/>
    </row>
  </sheetData>
  <sheetProtection algorithmName="SHA-512" hashValue="Z77sh7J3UO8Oj6S4Aj9jtkdXxYLLcEhJ7w8PL4cHL/6tzIQ5Wz9tx754fxtQN30h9VmALLB6vNg68itTAAyLSQ==" saltValue="jc5EuhQj8qrU/rEQ9V970g==" spinCount="100000" sheet="1" objects="1" scenarios="1" selectLockedCells="1"/>
  <autoFilter ref="A5:I49"/>
  <dataConsolidate/>
  <mergeCells count="13">
    <mergeCell ref="K42:Q42"/>
    <mergeCell ref="A3:H3"/>
    <mergeCell ref="A10:H10"/>
    <mergeCell ref="A11:H11"/>
    <mergeCell ref="A18:H18"/>
    <mergeCell ref="A6:H6"/>
    <mergeCell ref="A33:H33"/>
    <mergeCell ref="A35:H35"/>
    <mergeCell ref="A24:H24"/>
    <mergeCell ref="A29:H29"/>
    <mergeCell ref="A38:H38"/>
    <mergeCell ref="A16:H16"/>
    <mergeCell ref="A4:H4"/>
  </mergeCells>
  <conditionalFormatting sqref="A7:D9 A20:D20 H34 A30:D32 B39:B41 A25:D25 A26 B44:B48 A12:D15 C26:D26 A19 C22:D23 B21:D21 A21:A23 A27:D28 F7:H9 F12:G15 F19:H23 F27:H28 F26 F25:H25 F30:H32">
    <cfRule type="cellIs" dxfId="448" priority="242" operator="equal">
      <formula>"Non"</formula>
    </cfRule>
    <cfRule type="cellIs" dxfId="447" priority="243" operator="equal">
      <formula>"Oui"</formula>
    </cfRule>
  </conditionalFormatting>
  <conditionalFormatting sqref="E29">
    <cfRule type="containsText" dxfId="446" priority="241" operator="containsText" text="Oui">
      <formula>NOT(ISERROR(SEARCH("Oui",E29)))</formula>
    </cfRule>
  </conditionalFormatting>
  <conditionalFormatting sqref="E29">
    <cfRule type="containsText" dxfId="445" priority="240" operator="containsText" text="Non">
      <formula>NOT(ISERROR(SEARCH("Non",E29)))</formula>
    </cfRule>
  </conditionalFormatting>
  <conditionalFormatting sqref="E29">
    <cfRule type="containsText" dxfId="444" priority="239" operator="containsText" text="En grande partie">
      <formula>NOT(ISERROR(SEARCH("En grande partie",E29)))</formula>
    </cfRule>
  </conditionalFormatting>
  <conditionalFormatting sqref="E29">
    <cfRule type="containsText" dxfId="443" priority="238" operator="containsText" text="Partiellement">
      <formula>NOT(ISERROR(SEARCH("Partiellement",E29)))</formula>
    </cfRule>
  </conditionalFormatting>
  <conditionalFormatting sqref="E29">
    <cfRule type="containsText" dxfId="442" priority="237" operator="containsText" text="NA">
      <formula>NOT(ISERROR(SEARCH("NA",E29)))</formula>
    </cfRule>
  </conditionalFormatting>
  <conditionalFormatting sqref="E24">
    <cfRule type="containsText" dxfId="441" priority="236" operator="containsText" text="Oui">
      <formula>NOT(ISERROR(SEARCH("Oui",E24)))</formula>
    </cfRule>
  </conditionalFormatting>
  <conditionalFormatting sqref="E24">
    <cfRule type="containsText" dxfId="440" priority="235" operator="containsText" text="Non">
      <formula>NOT(ISERROR(SEARCH("Non",E24)))</formula>
    </cfRule>
  </conditionalFormatting>
  <conditionalFormatting sqref="E24">
    <cfRule type="containsText" dxfId="439" priority="234" operator="containsText" text="En grande partie">
      <formula>NOT(ISERROR(SEARCH("En grande partie",E24)))</formula>
    </cfRule>
  </conditionalFormatting>
  <conditionalFormatting sqref="E24">
    <cfRule type="containsText" dxfId="438" priority="233" operator="containsText" text="Partiellement">
      <formula>NOT(ISERROR(SEARCH("Partiellement",E24)))</formula>
    </cfRule>
  </conditionalFormatting>
  <conditionalFormatting sqref="E24">
    <cfRule type="containsText" dxfId="437" priority="232" operator="containsText" text="NA">
      <formula>NOT(ISERROR(SEARCH("NA",E24)))</formula>
    </cfRule>
  </conditionalFormatting>
  <conditionalFormatting sqref="E10">
    <cfRule type="containsText" dxfId="436" priority="226" operator="containsText" text="Oui">
      <formula>NOT(ISERROR(SEARCH("Oui",E10)))</formula>
    </cfRule>
  </conditionalFormatting>
  <conditionalFormatting sqref="E10">
    <cfRule type="containsText" dxfId="435" priority="225" operator="containsText" text="Non">
      <formula>NOT(ISERROR(SEARCH("Non",E10)))</formula>
    </cfRule>
  </conditionalFormatting>
  <conditionalFormatting sqref="E10">
    <cfRule type="containsText" dxfId="434" priority="224" operator="containsText" text="En grande partie">
      <formula>NOT(ISERROR(SEARCH("En grande partie",E10)))</formula>
    </cfRule>
  </conditionalFormatting>
  <conditionalFormatting sqref="E10">
    <cfRule type="containsText" dxfId="433" priority="223" operator="containsText" text="Partiellement">
      <formula>NOT(ISERROR(SEARCH("Partiellement",E10)))</formula>
    </cfRule>
  </conditionalFormatting>
  <conditionalFormatting sqref="E10">
    <cfRule type="containsText" dxfId="432" priority="222" operator="containsText" text="NA">
      <formula>NOT(ISERROR(SEARCH("NA",E10)))</formula>
    </cfRule>
  </conditionalFormatting>
  <conditionalFormatting sqref="E6">
    <cfRule type="containsText" dxfId="431" priority="221" operator="containsText" text="Oui">
      <formula>NOT(ISERROR(SEARCH("Oui",E6)))</formula>
    </cfRule>
  </conditionalFormatting>
  <conditionalFormatting sqref="E6">
    <cfRule type="containsText" dxfId="430" priority="220" operator="containsText" text="Non">
      <formula>NOT(ISERROR(SEARCH("Non",E6)))</formula>
    </cfRule>
  </conditionalFormatting>
  <conditionalFormatting sqref="E6">
    <cfRule type="containsText" dxfId="429" priority="219" operator="containsText" text="En grande partie">
      <formula>NOT(ISERROR(SEARCH("En grande partie",E6)))</formula>
    </cfRule>
  </conditionalFormatting>
  <conditionalFormatting sqref="E6">
    <cfRule type="containsText" dxfId="428" priority="218" operator="containsText" text="Partiellement">
      <formula>NOT(ISERROR(SEARCH("Partiellement",E6)))</formula>
    </cfRule>
  </conditionalFormatting>
  <conditionalFormatting sqref="E6">
    <cfRule type="containsText" dxfId="427" priority="217" operator="containsText" text="NA">
      <formula>NOT(ISERROR(SEARCH("NA",E6)))</formula>
    </cfRule>
  </conditionalFormatting>
  <conditionalFormatting sqref="E11">
    <cfRule type="containsText" dxfId="426" priority="216" operator="containsText" text="Oui">
      <formula>NOT(ISERROR(SEARCH("Oui",E11)))</formula>
    </cfRule>
  </conditionalFormatting>
  <conditionalFormatting sqref="E11">
    <cfRule type="containsText" dxfId="425" priority="215" operator="containsText" text="Non">
      <formula>NOT(ISERROR(SEARCH("Non",E11)))</formula>
    </cfRule>
  </conditionalFormatting>
  <conditionalFormatting sqref="E11">
    <cfRule type="containsText" dxfId="424" priority="214" operator="containsText" text="En grande partie">
      <formula>NOT(ISERROR(SEARCH("En grande partie",E11)))</formula>
    </cfRule>
  </conditionalFormatting>
  <conditionalFormatting sqref="E11">
    <cfRule type="containsText" dxfId="423" priority="213" operator="containsText" text="Partiellement">
      <formula>NOT(ISERROR(SEARCH("Partiellement",E11)))</formula>
    </cfRule>
  </conditionalFormatting>
  <conditionalFormatting sqref="E11">
    <cfRule type="containsText" dxfId="422" priority="212" operator="containsText" text="NA">
      <formula>NOT(ISERROR(SEARCH("NA",E11)))</formula>
    </cfRule>
  </conditionalFormatting>
  <conditionalFormatting sqref="E18">
    <cfRule type="containsText" dxfId="421" priority="211" operator="containsText" text="Oui">
      <formula>NOT(ISERROR(SEARCH("Oui",E18)))</formula>
    </cfRule>
  </conditionalFormatting>
  <conditionalFormatting sqref="E18">
    <cfRule type="containsText" dxfId="420" priority="210" operator="containsText" text="Non">
      <formula>NOT(ISERROR(SEARCH("Non",E18)))</formula>
    </cfRule>
  </conditionalFormatting>
  <conditionalFormatting sqref="E18">
    <cfRule type="containsText" dxfId="419" priority="209" operator="containsText" text="En grande partie">
      <formula>NOT(ISERROR(SEARCH("En grande partie",E18)))</formula>
    </cfRule>
  </conditionalFormatting>
  <conditionalFormatting sqref="E18">
    <cfRule type="containsText" dxfId="418" priority="208" operator="containsText" text="Partiellement">
      <formula>NOT(ISERROR(SEARCH("Partiellement",E18)))</formula>
    </cfRule>
  </conditionalFormatting>
  <conditionalFormatting sqref="E18">
    <cfRule type="containsText" dxfId="417" priority="207" operator="containsText" text="NA">
      <formula>NOT(ISERROR(SEARCH("NA",E18)))</formula>
    </cfRule>
  </conditionalFormatting>
  <conditionalFormatting sqref="H34 A1:H3 A52:H1048576 A50:G51 B39:B41 A5:D5 F5:G5 A26 B44:B48 E49:G49 A6:H6 A49 C26:D26 A20:D20 A19 A24:H24 C22:D23 A18:H18 B21:D21 A21:A23 A12:D15 A29:H29 A10:H11 A7:D9 F7:H9 F12:G15 F19:H23 A27:D28 F27:H28 A25:D25 F25:H25 F26 A30:D32 F30:H32">
    <cfRule type="cellIs" dxfId="416" priority="205" operator="equal">
      <formula>"Partiellement"</formula>
    </cfRule>
    <cfRule type="cellIs" dxfId="415" priority="206" operator="equal">
      <formula>"En grande partie"</formula>
    </cfRule>
  </conditionalFormatting>
  <conditionalFormatting sqref="D34">
    <cfRule type="cellIs" dxfId="414" priority="188" operator="equal">
      <formula>"Non"</formula>
    </cfRule>
    <cfRule type="cellIs" dxfId="413" priority="189" operator="equal">
      <formula>"Oui"</formula>
    </cfRule>
  </conditionalFormatting>
  <conditionalFormatting sqref="D34">
    <cfRule type="cellIs" dxfId="412" priority="186" operator="equal">
      <formula>"Partiellement"</formula>
    </cfRule>
    <cfRule type="cellIs" dxfId="411" priority="187" operator="equal">
      <formula>"En grande partie"</formula>
    </cfRule>
  </conditionalFormatting>
  <conditionalFormatting sqref="F36:F37">
    <cfRule type="containsText" dxfId="410" priority="176" operator="containsText" text="Oui">
      <formula>NOT(ISERROR(SEARCH("Oui",F36)))</formula>
    </cfRule>
  </conditionalFormatting>
  <conditionalFormatting sqref="F36:F37">
    <cfRule type="containsText" dxfId="409" priority="175" operator="containsText" text="Non">
      <formula>NOT(ISERROR(SEARCH("Non",F36)))</formula>
    </cfRule>
  </conditionalFormatting>
  <conditionalFormatting sqref="F36:F37">
    <cfRule type="containsText" dxfId="408" priority="174" operator="containsText" text="En grande partie">
      <formula>NOT(ISERROR(SEARCH("En grande partie",F36)))</formula>
    </cfRule>
  </conditionalFormatting>
  <conditionalFormatting sqref="F36:F37">
    <cfRule type="containsText" dxfId="407" priority="173" operator="containsText" text="Partiellement">
      <formula>NOT(ISERROR(SEARCH("Partiellement",F36)))</formula>
    </cfRule>
  </conditionalFormatting>
  <conditionalFormatting sqref="F36:F37">
    <cfRule type="containsText" dxfId="406" priority="172" operator="containsText" text="NA">
      <formula>NOT(ISERROR(SEARCH("NA",F36)))</formula>
    </cfRule>
  </conditionalFormatting>
  <conditionalFormatting sqref="G26">
    <cfRule type="cellIs" dxfId="405" priority="151" operator="equal">
      <formula>"Non"</formula>
    </cfRule>
    <cfRule type="cellIs" dxfId="404" priority="152" operator="equal">
      <formula>"Oui"</formula>
    </cfRule>
  </conditionalFormatting>
  <conditionalFormatting sqref="G26">
    <cfRule type="cellIs" dxfId="403" priority="149" operator="equal">
      <formula>"Partiellement"</formula>
    </cfRule>
    <cfRule type="cellIs" dxfId="402" priority="150" operator="equal">
      <formula>"En grande partie"</formula>
    </cfRule>
  </conditionalFormatting>
  <conditionalFormatting sqref="C39">
    <cfRule type="cellIs" dxfId="401" priority="147" operator="equal">
      <formula>"Non"</formula>
    </cfRule>
    <cfRule type="cellIs" dxfId="400" priority="148" operator="equal">
      <formula>"Oui"</formula>
    </cfRule>
  </conditionalFormatting>
  <conditionalFormatting sqref="C39">
    <cfRule type="cellIs" dxfId="399" priority="145" operator="equal">
      <formula>"Partiellement"</formula>
    </cfRule>
    <cfRule type="cellIs" dxfId="398" priority="146" operator="equal">
      <formula>"En grande partie"</formula>
    </cfRule>
  </conditionalFormatting>
  <conditionalFormatting sqref="C40">
    <cfRule type="cellIs" dxfId="397" priority="143" operator="equal">
      <formula>"Non"</formula>
    </cfRule>
    <cfRule type="cellIs" dxfId="396" priority="144" operator="equal">
      <formula>"Oui"</formula>
    </cfRule>
  </conditionalFormatting>
  <conditionalFormatting sqref="C40">
    <cfRule type="cellIs" dxfId="395" priority="141" operator="equal">
      <formula>"Partiellement"</formula>
    </cfRule>
    <cfRule type="cellIs" dxfId="394" priority="142" operator="equal">
      <formula>"En grande partie"</formula>
    </cfRule>
  </conditionalFormatting>
  <conditionalFormatting sqref="C41">
    <cfRule type="cellIs" dxfId="393" priority="139" operator="equal">
      <formula>"Non"</formula>
    </cfRule>
    <cfRule type="cellIs" dxfId="392" priority="140" operator="equal">
      <formula>"Oui"</formula>
    </cfRule>
  </conditionalFormatting>
  <conditionalFormatting sqref="C41">
    <cfRule type="cellIs" dxfId="391" priority="137" operator="equal">
      <formula>"Partiellement"</formula>
    </cfRule>
    <cfRule type="cellIs" dxfId="390" priority="138" operator="equal">
      <formula>"En grande partie"</formula>
    </cfRule>
  </conditionalFormatting>
  <conditionalFormatting sqref="C42">
    <cfRule type="cellIs" dxfId="389" priority="135" operator="equal">
      <formula>"Non"</formula>
    </cfRule>
    <cfRule type="cellIs" dxfId="388" priority="136" operator="equal">
      <formula>"Oui"</formula>
    </cfRule>
  </conditionalFormatting>
  <conditionalFormatting sqref="C42">
    <cfRule type="cellIs" dxfId="387" priority="133" operator="equal">
      <formula>"Partiellement"</formula>
    </cfRule>
    <cfRule type="cellIs" dxfId="386" priority="134" operator="equal">
      <formula>"En grande partie"</formula>
    </cfRule>
  </conditionalFormatting>
  <conditionalFormatting sqref="C43">
    <cfRule type="cellIs" dxfId="385" priority="131" operator="equal">
      <formula>"Non"</formula>
    </cfRule>
    <cfRule type="cellIs" dxfId="384" priority="132" operator="equal">
      <formula>"Oui"</formula>
    </cfRule>
  </conditionalFormatting>
  <conditionalFormatting sqref="C43">
    <cfRule type="cellIs" dxfId="383" priority="129" operator="equal">
      <formula>"Partiellement"</formula>
    </cfRule>
    <cfRule type="cellIs" dxfId="382" priority="130" operator="equal">
      <formula>"En grande partie"</formula>
    </cfRule>
  </conditionalFormatting>
  <conditionalFormatting sqref="C44">
    <cfRule type="cellIs" dxfId="381" priority="127" operator="equal">
      <formula>"Non"</formula>
    </cfRule>
    <cfRule type="cellIs" dxfId="380" priority="128" operator="equal">
      <formula>"Oui"</formula>
    </cfRule>
  </conditionalFormatting>
  <conditionalFormatting sqref="C44">
    <cfRule type="cellIs" dxfId="379" priority="125" operator="equal">
      <formula>"Partiellement"</formula>
    </cfRule>
    <cfRule type="cellIs" dxfId="378" priority="126" operator="equal">
      <formula>"En grande partie"</formula>
    </cfRule>
  </conditionalFormatting>
  <conditionalFormatting sqref="C45">
    <cfRule type="cellIs" dxfId="377" priority="123" operator="equal">
      <formula>"Non"</formula>
    </cfRule>
    <cfRule type="cellIs" dxfId="376" priority="124" operator="equal">
      <formula>"Oui"</formula>
    </cfRule>
  </conditionalFormatting>
  <conditionalFormatting sqref="C45">
    <cfRule type="cellIs" dxfId="375" priority="121" operator="equal">
      <formula>"Partiellement"</formula>
    </cfRule>
    <cfRule type="cellIs" dxfId="374" priority="122" operator="equal">
      <formula>"En grande partie"</formula>
    </cfRule>
  </conditionalFormatting>
  <conditionalFormatting sqref="C46">
    <cfRule type="cellIs" dxfId="373" priority="119" operator="equal">
      <formula>"Non"</formula>
    </cfRule>
    <cfRule type="cellIs" dxfId="372" priority="120" operator="equal">
      <formula>"Oui"</formula>
    </cfRule>
  </conditionalFormatting>
  <conditionalFormatting sqref="C46">
    <cfRule type="cellIs" dxfId="371" priority="117" operator="equal">
      <formula>"Partiellement"</formula>
    </cfRule>
    <cfRule type="cellIs" dxfId="370" priority="118" operator="equal">
      <formula>"En grande partie"</formula>
    </cfRule>
  </conditionalFormatting>
  <conditionalFormatting sqref="C47">
    <cfRule type="cellIs" dxfId="369" priority="115" operator="equal">
      <formula>"Non"</formula>
    </cfRule>
    <cfRule type="cellIs" dxfId="368" priority="116" operator="equal">
      <formula>"Oui"</formula>
    </cfRule>
  </conditionalFormatting>
  <conditionalFormatting sqref="C47">
    <cfRule type="cellIs" dxfId="367" priority="113" operator="equal">
      <formula>"Partiellement"</formula>
    </cfRule>
    <cfRule type="cellIs" dxfId="366" priority="114" operator="equal">
      <formula>"En grande partie"</formula>
    </cfRule>
  </conditionalFormatting>
  <conditionalFormatting sqref="C48">
    <cfRule type="cellIs" dxfId="365" priority="111" operator="equal">
      <formula>"Non"</formula>
    </cfRule>
    <cfRule type="cellIs" dxfId="364" priority="112" operator="equal">
      <formula>"Oui"</formula>
    </cfRule>
  </conditionalFormatting>
  <conditionalFormatting sqref="C48">
    <cfRule type="cellIs" dxfId="363" priority="109" operator="equal">
      <formula>"Partiellement"</formula>
    </cfRule>
    <cfRule type="cellIs" dxfId="362" priority="110" operator="equal">
      <formula>"En grande partie"</formula>
    </cfRule>
  </conditionalFormatting>
  <conditionalFormatting sqref="C19:D19">
    <cfRule type="cellIs" dxfId="361" priority="99" operator="equal">
      <formula>"Non"</formula>
    </cfRule>
    <cfRule type="cellIs" dxfId="360" priority="100" operator="equal">
      <formula>"Oui"</formula>
    </cfRule>
  </conditionalFormatting>
  <conditionalFormatting sqref="C19:D19">
    <cfRule type="cellIs" dxfId="359" priority="97" operator="equal">
      <formula>"Partiellement"</formula>
    </cfRule>
    <cfRule type="cellIs" dxfId="358" priority="98" operator="equal">
      <formula>"En grande partie"</formula>
    </cfRule>
  </conditionalFormatting>
  <conditionalFormatting sqref="E16">
    <cfRule type="containsText" dxfId="357" priority="94" operator="containsText" text="Oui">
      <formula>NOT(ISERROR(SEARCH("Oui",E16)))</formula>
    </cfRule>
  </conditionalFormatting>
  <conditionalFormatting sqref="E16">
    <cfRule type="containsText" dxfId="356" priority="93" operator="containsText" text="Non">
      <formula>NOT(ISERROR(SEARCH("Non",E16)))</formula>
    </cfRule>
  </conditionalFormatting>
  <conditionalFormatting sqref="E16">
    <cfRule type="containsText" dxfId="355" priority="92" operator="containsText" text="En grande partie">
      <formula>NOT(ISERROR(SEARCH("En grande partie",E16)))</formula>
    </cfRule>
  </conditionalFormatting>
  <conditionalFormatting sqref="E16">
    <cfRule type="containsText" dxfId="354" priority="91" operator="containsText" text="Partiellement">
      <formula>NOT(ISERROR(SEARCH("Partiellement",E16)))</formula>
    </cfRule>
  </conditionalFormatting>
  <conditionalFormatting sqref="E16">
    <cfRule type="containsText" dxfId="353" priority="90" operator="containsText" text="NA">
      <formula>NOT(ISERROR(SEARCH("NA",E16)))</formula>
    </cfRule>
  </conditionalFormatting>
  <conditionalFormatting sqref="A16:H16">
    <cfRule type="cellIs" dxfId="352" priority="88" operator="equal">
      <formula>"Partiellement"</formula>
    </cfRule>
    <cfRule type="cellIs" dxfId="351" priority="89" operator="equal">
      <formula>"En grande partie"</formula>
    </cfRule>
  </conditionalFormatting>
  <conditionalFormatting sqref="A17">
    <cfRule type="cellIs" dxfId="350" priority="86" operator="equal">
      <formula>"Non"</formula>
    </cfRule>
    <cfRule type="cellIs" dxfId="349" priority="87" operator="equal">
      <formula>"Oui"</formula>
    </cfRule>
  </conditionalFormatting>
  <conditionalFormatting sqref="A17">
    <cfRule type="cellIs" dxfId="348" priority="84" operator="equal">
      <formula>"Partiellement"</formula>
    </cfRule>
    <cfRule type="cellIs" dxfId="347" priority="85" operator="equal">
      <formula>"En grande partie"</formula>
    </cfRule>
  </conditionalFormatting>
  <conditionalFormatting sqref="F17">
    <cfRule type="cellIs" dxfId="346" priority="82" operator="equal">
      <formula>"Non"</formula>
    </cfRule>
    <cfRule type="cellIs" dxfId="345" priority="83" operator="equal">
      <formula>"Oui"</formula>
    </cfRule>
  </conditionalFormatting>
  <conditionalFormatting sqref="F17">
    <cfRule type="cellIs" dxfId="344" priority="80" operator="equal">
      <formula>"Partiellement"</formula>
    </cfRule>
    <cfRule type="cellIs" dxfId="343" priority="81" operator="equal">
      <formula>"En grande partie"</formula>
    </cfRule>
  </conditionalFormatting>
  <conditionalFormatting sqref="H5">
    <cfRule type="cellIs" dxfId="342" priority="74" operator="equal">
      <formula>"Partiellement"</formula>
    </cfRule>
    <cfRule type="cellIs" dxfId="341" priority="75" operator="equal">
      <formula>"En grande partie"</formula>
    </cfRule>
  </conditionalFormatting>
  <conditionalFormatting sqref="H36">
    <cfRule type="cellIs" dxfId="340" priority="72" operator="equal">
      <formula>"Non"</formula>
    </cfRule>
    <cfRule type="cellIs" dxfId="339" priority="73" operator="equal">
      <formula>"Oui"</formula>
    </cfRule>
  </conditionalFormatting>
  <conditionalFormatting sqref="H36">
    <cfRule type="cellIs" dxfId="338" priority="70" operator="equal">
      <formula>"Partiellement"</formula>
    </cfRule>
    <cfRule type="cellIs" dxfId="337" priority="71" operator="equal">
      <formula>"En grande partie"</formula>
    </cfRule>
  </conditionalFormatting>
  <conditionalFormatting sqref="H37">
    <cfRule type="cellIs" dxfId="336" priority="68" operator="equal">
      <formula>"Non"</formula>
    </cfRule>
    <cfRule type="cellIs" dxfId="335" priority="69" operator="equal">
      <formula>"Oui"</formula>
    </cfRule>
  </conditionalFormatting>
  <conditionalFormatting sqref="H37">
    <cfRule type="cellIs" dxfId="334" priority="66" operator="equal">
      <formula>"Partiellement"</formula>
    </cfRule>
    <cfRule type="cellIs" dxfId="333" priority="67" operator="equal">
      <formula>"En grande partie"</formula>
    </cfRule>
  </conditionalFormatting>
  <conditionalFormatting sqref="H26">
    <cfRule type="cellIs" dxfId="332" priority="64" operator="equal">
      <formula>"Non"</formula>
    </cfRule>
    <cfRule type="cellIs" dxfId="331" priority="65" operator="equal">
      <formula>"Oui"</formula>
    </cfRule>
  </conditionalFormatting>
  <conditionalFormatting sqref="H26">
    <cfRule type="cellIs" dxfId="330" priority="62" operator="equal">
      <formula>"Partiellement"</formula>
    </cfRule>
    <cfRule type="cellIs" dxfId="329" priority="63" operator="equal">
      <formula>"En grande partie"</formula>
    </cfRule>
  </conditionalFormatting>
  <conditionalFormatting sqref="H39:H48">
    <cfRule type="cellIs" dxfId="328" priority="60" operator="equal">
      <formula>"Non"</formula>
    </cfRule>
    <cfRule type="cellIs" dxfId="327" priority="61" operator="equal">
      <formula>"Oui"</formula>
    </cfRule>
  </conditionalFormatting>
  <conditionalFormatting sqref="H39:H48">
    <cfRule type="cellIs" dxfId="326" priority="58" operator="equal">
      <formula>"Partiellement"</formula>
    </cfRule>
    <cfRule type="cellIs" dxfId="325" priority="59" operator="equal">
      <formula>"En grande partie"</formula>
    </cfRule>
  </conditionalFormatting>
  <conditionalFormatting sqref="G17">
    <cfRule type="cellIs" dxfId="324" priority="56" operator="equal">
      <formula>"Non"</formula>
    </cfRule>
    <cfRule type="cellIs" dxfId="323" priority="57" operator="equal">
      <formula>"Oui"</formula>
    </cfRule>
  </conditionalFormatting>
  <conditionalFormatting sqref="G17">
    <cfRule type="cellIs" dxfId="322" priority="54" operator="equal">
      <formula>"Partiellement"</formula>
    </cfRule>
    <cfRule type="cellIs" dxfId="321" priority="55" operator="equal">
      <formula>"En grande partie"</formula>
    </cfRule>
  </conditionalFormatting>
  <conditionalFormatting sqref="H17">
    <cfRule type="cellIs" dxfId="320" priority="52" operator="equal">
      <formula>"Non"</formula>
    </cfRule>
    <cfRule type="cellIs" dxfId="319" priority="53" operator="equal">
      <formula>"Oui"</formula>
    </cfRule>
  </conditionalFormatting>
  <conditionalFormatting sqref="H17">
    <cfRule type="cellIs" dxfId="318" priority="50" operator="equal">
      <formula>"Partiellement"</formula>
    </cfRule>
    <cfRule type="cellIs" dxfId="317" priority="51" operator="equal">
      <formula>"En grande partie"</formula>
    </cfRule>
  </conditionalFormatting>
  <conditionalFormatting sqref="H12:H15">
    <cfRule type="cellIs" dxfId="316" priority="48" operator="equal">
      <formula>"Non"</formula>
    </cfRule>
    <cfRule type="cellIs" dxfId="315" priority="49" operator="equal">
      <formula>"Oui"</formula>
    </cfRule>
  </conditionalFormatting>
  <conditionalFormatting sqref="H12:H15">
    <cfRule type="cellIs" dxfId="314" priority="46" operator="equal">
      <formula>"Partiellement"</formula>
    </cfRule>
    <cfRule type="cellIs" dxfId="313" priority="47" operator="equal">
      <formula>"En grande partie"</formula>
    </cfRule>
  </conditionalFormatting>
  <conditionalFormatting sqref="E7:E9">
    <cfRule type="containsText" dxfId="312" priority="45" operator="containsText" text="Oui">
      <formula>NOT(ISERROR(SEARCH("Oui",E7)))</formula>
    </cfRule>
  </conditionalFormatting>
  <conditionalFormatting sqref="E7:E9">
    <cfRule type="containsText" dxfId="311" priority="44" operator="containsText" text="Non">
      <formula>NOT(ISERROR(SEARCH("Non",E7)))</formula>
    </cfRule>
  </conditionalFormatting>
  <conditionalFormatting sqref="E7:E9">
    <cfRule type="containsText" dxfId="310" priority="43" operator="containsText" text="En grande partie">
      <formula>NOT(ISERROR(SEARCH("En grande partie",E7)))</formula>
    </cfRule>
  </conditionalFormatting>
  <conditionalFormatting sqref="E7:E9">
    <cfRule type="containsText" dxfId="309" priority="42" operator="containsText" text="Partiellement">
      <formula>NOT(ISERROR(SEARCH("Partiellement",E7)))</formula>
    </cfRule>
  </conditionalFormatting>
  <conditionalFormatting sqref="E7:E9">
    <cfRule type="containsText" dxfId="308" priority="41" operator="containsText" text="NA">
      <formula>NOT(ISERROR(SEARCH("NA",E7)))</formula>
    </cfRule>
  </conditionalFormatting>
  <conditionalFormatting sqref="E12:E15">
    <cfRule type="containsText" dxfId="307" priority="40" operator="containsText" text="Oui">
      <formula>NOT(ISERROR(SEARCH("Oui",E12)))</formula>
    </cfRule>
  </conditionalFormatting>
  <conditionalFormatting sqref="E12:E15">
    <cfRule type="containsText" dxfId="306" priority="39" operator="containsText" text="Non">
      <formula>NOT(ISERROR(SEARCH("Non",E12)))</formula>
    </cfRule>
  </conditionalFormatting>
  <conditionalFormatting sqref="E12:E15">
    <cfRule type="containsText" dxfId="305" priority="38" operator="containsText" text="En grande partie">
      <formula>NOT(ISERROR(SEARCH("En grande partie",E12)))</formula>
    </cfRule>
  </conditionalFormatting>
  <conditionalFormatting sqref="E12:E15">
    <cfRule type="containsText" dxfId="304" priority="37" operator="containsText" text="Partiellement">
      <formula>NOT(ISERROR(SEARCH("Partiellement",E12)))</formula>
    </cfRule>
  </conditionalFormatting>
  <conditionalFormatting sqref="E12:E15">
    <cfRule type="containsText" dxfId="303" priority="36" operator="containsText" text="NA">
      <formula>NOT(ISERROR(SEARCH("NA",E12)))</formula>
    </cfRule>
  </conditionalFormatting>
  <conditionalFormatting sqref="E17">
    <cfRule type="containsText" dxfId="302" priority="35" operator="containsText" text="Oui">
      <formula>NOT(ISERROR(SEARCH("Oui",E17)))</formula>
    </cfRule>
  </conditionalFormatting>
  <conditionalFormatting sqref="E17">
    <cfRule type="containsText" dxfId="301" priority="34" operator="containsText" text="Non">
      <formula>NOT(ISERROR(SEARCH("Non",E17)))</formula>
    </cfRule>
  </conditionalFormatting>
  <conditionalFormatting sqref="E17">
    <cfRule type="containsText" dxfId="300" priority="33" operator="containsText" text="En grande partie">
      <formula>NOT(ISERROR(SEARCH("En grande partie",E17)))</formula>
    </cfRule>
  </conditionalFormatting>
  <conditionalFormatting sqref="E17">
    <cfRule type="containsText" dxfId="299" priority="32" operator="containsText" text="Partiellement">
      <formula>NOT(ISERROR(SEARCH("Partiellement",E17)))</formula>
    </cfRule>
  </conditionalFormatting>
  <conditionalFormatting sqref="E17">
    <cfRule type="containsText" dxfId="298" priority="31" operator="containsText" text="NA">
      <formula>NOT(ISERROR(SEARCH("NA",E17)))</formula>
    </cfRule>
  </conditionalFormatting>
  <conditionalFormatting sqref="E19:E23">
    <cfRule type="containsText" dxfId="297" priority="30" operator="containsText" text="Oui">
      <formula>NOT(ISERROR(SEARCH("Oui",E19)))</formula>
    </cfRule>
  </conditionalFormatting>
  <conditionalFormatting sqref="E19:E23">
    <cfRule type="containsText" dxfId="296" priority="29" operator="containsText" text="Non">
      <formula>NOT(ISERROR(SEARCH("Non",E19)))</formula>
    </cfRule>
  </conditionalFormatting>
  <conditionalFormatting sqref="E19:E23">
    <cfRule type="containsText" dxfId="295" priority="28" operator="containsText" text="En grande partie">
      <formula>NOT(ISERROR(SEARCH("En grande partie",E19)))</formula>
    </cfRule>
  </conditionalFormatting>
  <conditionalFormatting sqref="E19:E23">
    <cfRule type="containsText" dxfId="294" priority="27" operator="containsText" text="Partiellement">
      <formula>NOT(ISERROR(SEARCH("Partiellement",E19)))</formula>
    </cfRule>
  </conditionalFormatting>
  <conditionalFormatting sqref="E19:E23">
    <cfRule type="containsText" dxfId="293" priority="26" operator="containsText" text="NA">
      <formula>NOT(ISERROR(SEARCH("NA",E19)))</formula>
    </cfRule>
  </conditionalFormatting>
  <conditionalFormatting sqref="E25:E28">
    <cfRule type="containsText" dxfId="292" priority="25" operator="containsText" text="Oui">
      <formula>NOT(ISERROR(SEARCH("Oui",E25)))</formula>
    </cfRule>
  </conditionalFormatting>
  <conditionalFormatting sqref="E25:E28">
    <cfRule type="containsText" dxfId="291" priority="24" operator="containsText" text="Non">
      <formula>NOT(ISERROR(SEARCH("Non",E25)))</formula>
    </cfRule>
  </conditionalFormatting>
  <conditionalFormatting sqref="E25:E28">
    <cfRule type="containsText" dxfId="290" priority="23" operator="containsText" text="En grande partie">
      <formula>NOT(ISERROR(SEARCH("En grande partie",E25)))</formula>
    </cfRule>
  </conditionalFormatting>
  <conditionalFormatting sqref="E25:E28">
    <cfRule type="containsText" dxfId="289" priority="22" operator="containsText" text="Partiellement">
      <formula>NOT(ISERROR(SEARCH("Partiellement",E25)))</formula>
    </cfRule>
  </conditionalFormatting>
  <conditionalFormatting sqref="E25:E28">
    <cfRule type="containsText" dxfId="288" priority="21" operator="containsText" text="NA">
      <formula>NOT(ISERROR(SEARCH("NA",E25)))</formula>
    </cfRule>
  </conditionalFormatting>
  <conditionalFormatting sqref="E30:E32">
    <cfRule type="containsText" dxfId="287" priority="20" operator="containsText" text="Oui">
      <formula>NOT(ISERROR(SEARCH("Oui",E30)))</formula>
    </cfRule>
  </conditionalFormatting>
  <conditionalFormatting sqref="E30:E32">
    <cfRule type="containsText" dxfId="286" priority="19" operator="containsText" text="Non">
      <formula>NOT(ISERROR(SEARCH("Non",E30)))</formula>
    </cfRule>
  </conditionalFormatting>
  <conditionalFormatting sqref="E30:E32">
    <cfRule type="containsText" dxfId="285" priority="18" operator="containsText" text="En grande partie">
      <formula>NOT(ISERROR(SEARCH("En grande partie",E30)))</formula>
    </cfRule>
  </conditionalFormatting>
  <conditionalFormatting sqref="E30:E32">
    <cfRule type="containsText" dxfId="284" priority="17" operator="containsText" text="Partiellement">
      <formula>NOT(ISERROR(SEARCH("Partiellement",E30)))</formula>
    </cfRule>
  </conditionalFormatting>
  <conditionalFormatting sqref="E30:E32">
    <cfRule type="containsText" dxfId="283" priority="16" operator="containsText" text="NA">
      <formula>NOT(ISERROR(SEARCH("NA",E30)))</formula>
    </cfRule>
  </conditionalFormatting>
  <conditionalFormatting sqref="E34">
    <cfRule type="containsText" dxfId="282" priority="15" operator="containsText" text="Oui">
      <formula>NOT(ISERROR(SEARCH("Oui",E34)))</formula>
    </cfRule>
  </conditionalFormatting>
  <conditionalFormatting sqref="E34">
    <cfRule type="containsText" dxfId="281" priority="14" operator="containsText" text="Non">
      <formula>NOT(ISERROR(SEARCH("Non",E34)))</formula>
    </cfRule>
  </conditionalFormatting>
  <conditionalFormatting sqref="E34">
    <cfRule type="containsText" dxfId="280" priority="13" operator="containsText" text="En grande partie">
      <formula>NOT(ISERROR(SEARCH("En grande partie",E34)))</formula>
    </cfRule>
  </conditionalFormatting>
  <conditionalFormatting sqref="E34">
    <cfRule type="containsText" dxfId="279" priority="12" operator="containsText" text="Partiellement">
      <formula>NOT(ISERROR(SEARCH("Partiellement",E34)))</formula>
    </cfRule>
  </conditionalFormatting>
  <conditionalFormatting sqref="E34">
    <cfRule type="containsText" dxfId="278" priority="11" operator="containsText" text="NA">
      <formula>NOT(ISERROR(SEARCH("NA",E34)))</formula>
    </cfRule>
  </conditionalFormatting>
  <conditionalFormatting sqref="E36:E37">
    <cfRule type="containsText" dxfId="277" priority="10" operator="containsText" text="Oui">
      <formula>NOT(ISERROR(SEARCH("Oui",E36)))</formula>
    </cfRule>
  </conditionalFormatting>
  <conditionalFormatting sqref="E36:E37">
    <cfRule type="containsText" dxfId="276" priority="9" operator="containsText" text="Non">
      <formula>NOT(ISERROR(SEARCH("Non",E36)))</formula>
    </cfRule>
  </conditionalFormatting>
  <conditionalFormatting sqref="E36:E37">
    <cfRule type="containsText" dxfId="275" priority="8" operator="containsText" text="En grande partie">
      <formula>NOT(ISERROR(SEARCH("En grande partie",E36)))</formula>
    </cfRule>
  </conditionalFormatting>
  <conditionalFormatting sqref="E36:E37">
    <cfRule type="containsText" dxfId="274" priority="7" operator="containsText" text="Partiellement">
      <formula>NOT(ISERROR(SEARCH("Partiellement",E36)))</formula>
    </cfRule>
  </conditionalFormatting>
  <conditionalFormatting sqref="E36:E37">
    <cfRule type="containsText" dxfId="273" priority="6" operator="containsText" text="NA">
      <formula>NOT(ISERROR(SEARCH("NA",E36)))</formula>
    </cfRule>
  </conditionalFormatting>
  <conditionalFormatting sqref="E39:E48">
    <cfRule type="containsText" dxfId="272" priority="5" operator="containsText" text="Oui">
      <formula>NOT(ISERROR(SEARCH("Oui",E39)))</formula>
    </cfRule>
  </conditionalFormatting>
  <conditionalFormatting sqref="E39:E48">
    <cfRule type="containsText" dxfId="271" priority="4" operator="containsText" text="Non">
      <formula>NOT(ISERROR(SEARCH("Non",E39)))</formula>
    </cfRule>
  </conditionalFormatting>
  <conditionalFormatting sqref="E39:E48">
    <cfRule type="containsText" dxfId="270" priority="3" operator="containsText" text="En grande partie">
      <formula>NOT(ISERROR(SEARCH("En grande partie",E39)))</formula>
    </cfRule>
  </conditionalFormatting>
  <conditionalFormatting sqref="E39:E48">
    <cfRule type="containsText" dxfId="269" priority="2" operator="containsText" text="Partiellement">
      <formula>NOT(ISERROR(SEARCH("Partiellement",E39)))</formula>
    </cfRule>
  </conditionalFormatting>
  <conditionalFormatting sqref="E39:E48">
    <cfRule type="containsText" dxfId="268" priority="1" operator="containsText" text="NA">
      <formula>NOT(ISERROR(SEARCH("NA",E39)))</formula>
    </cfRule>
  </conditionalFormatting>
  <dataValidations count="1">
    <dataValidation type="list" allowBlank="1" showInputMessage="1" showErrorMessage="1" sqref="E12:E15 E36:E37 E17 E19:E23 E25:E28 E30:E32 E7:E9 E34 E39:E48">
      <formula1>choix3</formula1>
    </dataValidation>
  </dataValidations>
  <printOptions gridLines="1"/>
  <pageMargins left="0.70866141732283461" right="0.70866141732283461" top="0.74803149606299213" bottom="0.74803149606299213" header="0.5" footer="0.5"/>
  <pageSetup paperSize="9" scale="39" fitToHeight="0" orientation="landscape" r:id="rId1"/>
  <rowBreaks count="3" manualBreakCount="3">
    <brk id="17" max="7" man="1"/>
    <brk id="23" max="7" man="1"/>
    <brk id="28"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8ACF"/>
    <pageSetUpPr fitToPage="1"/>
  </sheetPr>
  <dimension ref="A1:AX148"/>
  <sheetViews>
    <sheetView showGridLines="0" zoomScale="70" zoomScaleNormal="70" zoomScaleSheetLayoutView="55" workbookViewId="0">
      <pane ySplit="3" topLeftCell="A4" activePane="bottomLeft" state="frozen"/>
      <selection pane="bottomLeft" activeCell="F5" sqref="F5"/>
    </sheetView>
  </sheetViews>
  <sheetFormatPr baseColWidth="10" defaultColWidth="10.85546875" defaultRowHeight="15.75" x14ac:dyDescent="0.25"/>
  <cols>
    <col min="1" max="1" width="7.42578125" style="3" customWidth="1"/>
    <col min="2" max="2" width="21.42578125" style="208" customWidth="1"/>
    <col min="3" max="3" width="41.42578125" style="207" bestFit="1" customWidth="1"/>
    <col min="4" max="4" width="17.85546875" style="18" customWidth="1"/>
    <col min="5" max="5" width="117.28515625" style="145" bestFit="1" customWidth="1"/>
    <col min="6" max="6" width="23.140625" style="23" customWidth="1"/>
    <col min="7" max="7" width="26.140625" style="24" bestFit="1" customWidth="1"/>
    <col min="8" max="8" width="83.140625" style="25" customWidth="1"/>
    <col min="9" max="9" width="29.7109375" style="207" bestFit="1" customWidth="1"/>
    <col min="10" max="10" width="6.140625" style="355" hidden="1" customWidth="1"/>
    <col min="11" max="11" width="3" style="356" hidden="1" customWidth="1"/>
    <col min="12" max="12" width="3.7109375" style="356" hidden="1" customWidth="1"/>
    <col min="13" max="13" width="17.85546875" style="165" hidden="1" customWidth="1"/>
    <col min="14" max="24" width="17.85546875" style="2" hidden="1" customWidth="1"/>
    <col min="25" max="26" width="0" style="2" hidden="1" customWidth="1"/>
    <col min="27" max="50" width="10.85546875" style="2"/>
    <col min="51" max="16384" width="10.85546875" style="5"/>
  </cols>
  <sheetData>
    <row r="1" spans="1:50" s="4" customFormat="1" x14ac:dyDescent="0.25">
      <c r="A1" s="10"/>
      <c r="B1" s="344" t="s">
        <v>286</v>
      </c>
      <c r="C1" s="161"/>
      <c r="D1" s="18"/>
      <c r="E1" s="22"/>
      <c r="F1" s="13"/>
      <c r="G1" s="26"/>
      <c r="H1" s="27"/>
      <c r="I1" s="344"/>
      <c r="J1" s="363"/>
      <c r="K1" s="348"/>
      <c r="L1" s="349"/>
      <c r="M1" s="165"/>
    </row>
    <row r="2" spans="1:50" s="9" customFormat="1" ht="33.75" x14ac:dyDescent="0.25">
      <c r="A2" s="495" t="s">
        <v>578</v>
      </c>
      <c r="B2" s="495"/>
      <c r="C2" s="495"/>
      <c r="D2" s="495"/>
      <c r="E2" s="495"/>
      <c r="F2" s="495"/>
      <c r="G2" s="495"/>
      <c r="H2" s="495"/>
      <c r="I2" s="495"/>
      <c r="J2" s="364"/>
      <c r="K2" s="348"/>
      <c r="L2" s="349"/>
      <c r="M2" s="165"/>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row>
    <row r="3" spans="1:50" s="29" customFormat="1" ht="103.5" customHeight="1" x14ac:dyDescent="0.25">
      <c r="A3" s="80" t="s">
        <v>10</v>
      </c>
      <c r="B3" s="182" t="s">
        <v>362</v>
      </c>
      <c r="C3" s="182" t="s">
        <v>363</v>
      </c>
      <c r="D3" s="321" t="s">
        <v>428</v>
      </c>
      <c r="E3" s="345" t="s">
        <v>430</v>
      </c>
      <c r="F3" s="15" t="s">
        <v>420</v>
      </c>
      <c r="G3" s="16" t="s">
        <v>11</v>
      </c>
      <c r="H3" s="80" t="s">
        <v>429</v>
      </c>
      <c r="I3" s="346" t="s">
        <v>12</v>
      </c>
      <c r="J3" s="365"/>
      <c r="K3" s="366"/>
      <c r="L3" s="367"/>
      <c r="M3" s="165"/>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row>
    <row r="4" spans="1:50" ht="26.25" x14ac:dyDescent="0.25">
      <c r="A4" s="509" t="s">
        <v>42</v>
      </c>
      <c r="B4" s="509"/>
      <c r="C4" s="509"/>
      <c r="D4" s="509"/>
      <c r="E4" s="509"/>
      <c r="F4" s="509"/>
      <c r="G4" s="509"/>
      <c r="H4" s="509"/>
      <c r="I4" s="509"/>
      <c r="J4" s="368"/>
      <c r="L4" s="354">
        <f>COUNTA(E5:E10)-COUNTIF(F5:F10,"NA")-COUNTIF(F5:F10,"")</f>
        <v>0</v>
      </c>
    </row>
    <row r="5" spans="1:50" ht="104.65" customHeight="1" x14ac:dyDescent="0.25">
      <c r="A5" s="31">
        <v>1</v>
      </c>
      <c r="B5" s="260" t="s">
        <v>356</v>
      </c>
      <c r="C5" s="260" t="s">
        <v>361</v>
      </c>
      <c r="D5" s="32"/>
      <c r="E5" s="137" t="s">
        <v>525</v>
      </c>
      <c r="F5" s="387"/>
      <c r="G5" s="33" t="s">
        <v>43</v>
      </c>
      <c r="H5" s="261" t="s">
        <v>243</v>
      </c>
      <c r="I5" s="402"/>
      <c r="J5" s="368">
        <f t="shared" ref="J5:J10" si="0">IF(F5="Oui",1,IF(F5="Non",0,IF(F5="Plutôt Oui",0.75,IF(F5="Plutôt Non",0.25,0))))</f>
        <v>0</v>
      </c>
    </row>
    <row r="6" spans="1:50" ht="165" x14ac:dyDescent="0.25">
      <c r="A6" s="84">
        <v>2</v>
      </c>
      <c r="B6" s="260" t="s">
        <v>356</v>
      </c>
      <c r="C6" s="260" t="s">
        <v>361</v>
      </c>
      <c r="D6" s="32"/>
      <c r="E6" s="138" t="s">
        <v>526</v>
      </c>
      <c r="F6" s="387"/>
      <c r="G6" s="33" t="s">
        <v>44</v>
      </c>
      <c r="H6" s="261" t="s">
        <v>245</v>
      </c>
      <c r="I6" s="402"/>
      <c r="J6" s="368">
        <f t="shared" si="0"/>
        <v>0</v>
      </c>
    </row>
    <row r="7" spans="1:50" ht="105" x14ac:dyDescent="0.25">
      <c r="A7" s="31">
        <v>3</v>
      </c>
      <c r="B7" s="260" t="s">
        <v>356</v>
      </c>
      <c r="C7" s="260" t="s">
        <v>361</v>
      </c>
      <c r="D7" s="32"/>
      <c r="E7" s="322" t="s">
        <v>527</v>
      </c>
      <c r="F7" s="387"/>
      <c r="G7" s="262" t="s">
        <v>45</v>
      </c>
      <c r="H7" s="261" t="s">
        <v>244</v>
      </c>
      <c r="I7" s="402"/>
      <c r="J7" s="368">
        <f t="shared" si="0"/>
        <v>0</v>
      </c>
    </row>
    <row r="8" spans="1:50" ht="131.25" customHeight="1" x14ac:dyDescent="0.25">
      <c r="A8" s="84">
        <v>4</v>
      </c>
      <c r="B8" s="260" t="s">
        <v>356</v>
      </c>
      <c r="C8" s="260" t="s">
        <v>361</v>
      </c>
      <c r="D8" s="241" t="s">
        <v>47</v>
      </c>
      <c r="E8" s="40" t="s">
        <v>528</v>
      </c>
      <c r="F8" s="387"/>
      <c r="G8" s="33" t="s">
        <v>46</v>
      </c>
      <c r="H8" s="261" t="s">
        <v>246</v>
      </c>
      <c r="I8" s="402"/>
      <c r="J8" s="368">
        <f t="shared" si="0"/>
        <v>0</v>
      </c>
      <c r="N8" s="30"/>
      <c r="O8" s="30"/>
      <c r="P8" s="30"/>
    </row>
    <row r="9" spans="1:50" ht="105" x14ac:dyDescent="0.25">
      <c r="A9" s="84">
        <v>5</v>
      </c>
      <c r="B9" s="260" t="s">
        <v>356</v>
      </c>
      <c r="C9" s="260" t="s">
        <v>361</v>
      </c>
      <c r="D9" s="32"/>
      <c r="E9" s="138" t="s">
        <v>529</v>
      </c>
      <c r="F9" s="387"/>
      <c r="G9" s="33" t="s">
        <v>46</v>
      </c>
      <c r="H9" s="261" t="s">
        <v>247</v>
      </c>
      <c r="I9" s="402"/>
      <c r="J9" s="368">
        <f t="shared" si="0"/>
        <v>0</v>
      </c>
    </row>
    <row r="10" spans="1:50" ht="63" x14ac:dyDescent="0.25">
      <c r="A10" s="31">
        <v>6</v>
      </c>
      <c r="B10" s="260" t="s">
        <v>356</v>
      </c>
      <c r="C10" s="260" t="s">
        <v>361</v>
      </c>
      <c r="D10" s="32"/>
      <c r="E10" s="138" t="s">
        <v>530</v>
      </c>
      <c r="F10" s="387"/>
      <c r="G10" s="33" t="s">
        <v>48</v>
      </c>
      <c r="H10" s="263" t="s">
        <v>49</v>
      </c>
      <c r="I10" s="402"/>
      <c r="J10" s="368">
        <f t="shared" si="0"/>
        <v>0</v>
      </c>
    </row>
    <row r="11" spans="1:50" ht="26.25" x14ac:dyDescent="0.25">
      <c r="A11" s="496" t="s">
        <v>50</v>
      </c>
      <c r="B11" s="496"/>
      <c r="C11" s="496"/>
      <c r="D11" s="496"/>
      <c r="E11" s="496"/>
      <c r="F11" s="496"/>
      <c r="G11" s="496"/>
      <c r="H11" s="496"/>
      <c r="I11" s="496"/>
      <c r="J11" s="368"/>
      <c r="L11" s="354">
        <f>COUNTA(E12:E13)-COUNTIF(F12:F13,"NA")-COUNTIF(F12:F13,"")</f>
        <v>0</v>
      </c>
    </row>
    <row r="12" spans="1:50" ht="120.75" customHeight="1" x14ac:dyDescent="0.25">
      <c r="A12" s="84">
        <v>7</v>
      </c>
      <c r="B12" s="260" t="s">
        <v>356</v>
      </c>
      <c r="C12" s="260" t="s">
        <v>361</v>
      </c>
      <c r="D12" s="32"/>
      <c r="E12" s="139" t="s">
        <v>531</v>
      </c>
      <c r="F12" s="387"/>
      <c r="G12" s="256" t="s">
        <v>51</v>
      </c>
      <c r="H12" s="263" t="s">
        <v>248</v>
      </c>
      <c r="I12" s="402"/>
      <c r="J12" s="368">
        <f>IF(F12="Oui",1,IF(F12="Non",0,IF(F12="Plutôt Oui",0.75,IF(F12="Plutôt Non",0.25,0))))</f>
        <v>0</v>
      </c>
    </row>
    <row r="13" spans="1:50" ht="60" x14ac:dyDescent="0.25">
      <c r="A13" s="264">
        <v>8</v>
      </c>
      <c r="B13" s="260" t="s">
        <v>356</v>
      </c>
      <c r="C13" s="260" t="s">
        <v>361</v>
      </c>
      <c r="D13" s="32"/>
      <c r="E13" s="138" t="s">
        <v>532</v>
      </c>
      <c r="F13" s="387"/>
      <c r="G13" s="34" t="s">
        <v>58</v>
      </c>
      <c r="H13" s="261" t="s">
        <v>252</v>
      </c>
      <c r="I13" s="402"/>
      <c r="J13" s="368">
        <f>IF(F13="Oui",1,IF(F13="Non",0,IF(F13="Plutôt Oui",0.75,IF(F13="Plutôt Non",0.25,0))))</f>
        <v>0</v>
      </c>
    </row>
    <row r="14" spans="1:50" ht="26.25" x14ac:dyDescent="0.25">
      <c r="A14" s="469" t="s">
        <v>191</v>
      </c>
      <c r="B14" s="469"/>
      <c r="C14" s="469"/>
      <c r="D14" s="496"/>
      <c r="E14" s="496"/>
      <c r="F14" s="496"/>
      <c r="G14" s="496"/>
      <c r="H14" s="496"/>
      <c r="I14" s="496"/>
      <c r="J14" s="368"/>
      <c r="L14" s="354">
        <f>SUM(K15:K56)</f>
        <v>0</v>
      </c>
    </row>
    <row r="15" spans="1:50" ht="26.25" x14ac:dyDescent="0.25">
      <c r="A15" s="498" t="s">
        <v>52</v>
      </c>
      <c r="B15" s="498"/>
      <c r="C15" s="498"/>
      <c r="D15" s="498"/>
      <c r="E15" s="498"/>
      <c r="F15" s="498"/>
      <c r="G15" s="498"/>
      <c r="H15" s="498"/>
      <c r="I15" s="498"/>
      <c r="J15" s="368"/>
      <c r="K15" s="354">
        <f>COUNTA(E16:E24)-COUNTIF(F16:F24,"NA")-COUNTIF(F16:F24,"")</f>
        <v>0</v>
      </c>
    </row>
    <row r="16" spans="1:50" ht="63" x14ac:dyDescent="0.25">
      <c r="A16" s="264">
        <v>9</v>
      </c>
      <c r="B16" s="260" t="s">
        <v>356</v>
      </c>
      <c r="C16" s="260" t="s">
        <v>361</v>
      </c>
      <c r="D16" s="317"/>
      <c r="E16" s="138" t="s">
        <v>533</v>
      </c>
      <c r="F16" s="387"/>
      <c r="G16" s="33" t="s">
        <v>53</v>
      </c>
      <c r="H16" s="263" t="s">
        <v>249</v>
      </c>
      <c r="I16" s="402"/>
      <c r="J16" s="368">
        <f t="shared" ref="J16:J24" si="1">IF(F16="Oui",1,IF(F16="Non",0,IF(F16="Plutôt Oui",0.75,IF(F16="Plutôt Non",0.25,0))))</f>
        <v>0</v>
      </c>
    </row>
    <row r="17" spans="1:16" ht="78.75" x14ac:dyDescent="0.25">
      <c r="A17" s="265">
        <v>10</v>
      </c>
      <c r="B17" s="260" t="s">
        <v>356</v>
      </c>
      <c r="C17" s="260" t="s">
        <v>361</v>
      </c>
      <c r="D17" s="317"/>
      <c r="E17" s="138" t="s">
        <v>534</v>
      </c>
      <c r="F17" s="387"/>
      <c r="G17" s="34" t="s">
        <v>54</v>
      </c>
      <c r="H17" s="261" t="s">
        <v>55</v>
      </c>
      <c r="I17" s="402"/>
      <c r="J17" s="368">
        <f t="shared" si="1"/>
        <v>0</v>
      </c>
    </row>
    <row r="18" spans="1:16" ht="90" x14ac:dyDescent="0.25">
      <c r="A18" s="265">
        <v>11</v>
      </c>
      <c r="B18" s="260" t="s">
        <v>356</v>
      </c>
      <c r="C18" s="260" t="s">
        <v>361</v>
      </c>
      <c r="D18" s="317"/>
      <c r="E18" s="40" t="s">
        <v>535</v>
      </c>
      <c r="F18" s="387"/>
      <c r="G18" s="34" t="s">
        <v>54</v>
      </c>
      <c r="H18" s="263" t="s">
        <v>250</v>
      </c>
      <c r="I18" s="402"/>
      <c r="J18" s="368">
        <f t="shared" si="1"/>
        <v>0</v>
      </c>
    </row>
    <row r="19" spans="1:16" ht="63" x14ac:dyDescent="0.25">
      <c r="A19" s="265">
        <v>12</v>
      </c>
      <c r="B19" s="260" t="s">
        <v>356</v>
      </c>
      <c r="C19" s="260" t="s">
        <v>361</v>
      </c>
      <c r="D19" s="317"/>
      <c r="E19" s="138" t="s">
        <v>536</v>
      </c>
      <c r="F19" s="387"/>
      <c r="G19" s="34" t="s">
        <v>60</v>
      </c>
      <c r="H19" s="224" t="s">
        <v>61</v>
      </c>
      <c r="I19" s="402"/>
      <c r="J19" s="368">
        <f t="shared" si="1"/>
        <v>0</v>
      </c>
    </row>
    <row r="20" spans="1:16" ht="63" x14ac:dyDescent="0.25">
      <c r="A20" s="265">
        <v>13</v>
      </c>
      <c r="B20" s="260" t="s">
        <v>356</v>
      </c>
      <c r="C20" s="260" t="s">
        <v>361</v>
      </c>
      <c r="D20" s="317"/>
      <c r="E20" s="138" t="s">
        <v>537</v>
      </c>
      <c r="F20" s="387"/>
      <c r="G20" s="34" t="s">
        <v>56</v>
      </c>
      <c r="H20" s="266" t="s">
        <v>57</v>
      </c>
      <c r="I20" s="402"/>
      <c r="J20" s="368">
        <f t="shared" si="1"/>
        <v>0</v>
      </c>
    </row>
    <row r="21" spans="1:16" ht="63" x14ac:dyDescent="0.25">
      <c r="A21" s="264">
        <v>14</v>
      </c>
      <c r="B21" s="260" t="s">
        <v>356</v>
      </c>
      <c r="C21" s="260" t="s">
        <v>361</v>
      </c>
      <c r="D21" s="323"/>
      <c r="E21" s="138" t="s">
        <v>251</v>
      </c>
      <c r="F21" s="387"/>
      <c r="G21" s="34" t="s">
        <v>53</v>
      </c>
      <c r="H21" s="263" t="s">
        <v>254</v>
      </c>
      <c r="I21" s="402"/>
      <c r="J21" s="368">
        <f t="shared" si="1"/>
        <v>0</v>
      </c>
    </row>
    <row r="22" spans="1:16" ht="47.25" x14ac:dyDescent="0.25">
      <c r="A22" s="265">
        <v>15</v>
      </c>
      <c r="B22" s="260" t="s">
        <v>356</v>
      </c>
      <c r="C22" s="260" t="s">
        <v>361</v>
      </c>
      <c r="D22" s="324"/>
      <c r="E22" s="257" t="s">
        <v>538</v>
      </c>
      <c r="F22" s="387"/>
      <c r="G22" s="34" t="s">
        <v>59</v>
      </c>
      <c r="H22" s="261" t="s">
        <v>253</v>
      </c>
      <c r="I22" s="402"/>
      <c r="J22" s="368">
        <f t="shared" si="1"/>
        <v>0</v>
      </c>
    </row>
    <row r="23" spans="1:16" ht="60" x14ac:dyDescent="0.25">
      <c r="A23" s="265">
        <v>16</v>
      </c>
      <c r="B23" s="260" t="s">
        <v>356</v>
      </c>
      <c r="C23" s="260" t="s">
        <v>361</v>
      </c>
      <c r="D23" s="317"/>
      <c r="E23" s="138" t="s">
        <v>539</v>
      </c>
      <c r="F23" s="387"/>
      <c r="G23" s="90" t="s">
        <v>43</v>
      </c>
      <c r="H23" s="261" t="s">
        <v>255</v>
      </c>
      <c r="I23" s="402"/>
      <c r="J23" s="368">
        <f t="shared" si="1"/>
        <v>0</v>
      </c>
    </row>
    <row r="24" spans="1:16" ht="113.25" customHeight="1" x14ac:dyDescent="0.25">
      <c r="A24" s="265">
        <v>17</v>
      </c>
      <c r="B24" s="260" t="s">
        <v>356</v>
      </c>
      <c r="C24" s="260" t="s">
        <v>361</v>
      </c>
      <c r="D24" s="317"/>
      <c r="E24" s="138" t="s">
        <v>281</v>
      </c>
      <c r="F24" s="387"/>
      <c r="G24" s="34" t="s">
        <v>62</v>
      </c>
      <c r="H24" s="261" t="s">
        <v>256</v>
      </c>
      <c r="I24" s="402"/>
      <c r="J24" s="368">
        <f t="shared" si="1"/>
        <v>0</v>
      </c>
    </row>
    <row r="25" spans="1:16" ht="26.25" x14ac:dyDescent="0.25">
      <c r="A25" s="498" t="s">
        <v>63</v>
      </c>
      <c r="B25" s="498"/>
      <c r="C25" s="498"/>
      <c r="D25" s="498"/>
      <c r="E25" s="498"/>
      <c r="F25" s="498"/>
      <c r="G25" s="498"/>
      <c r="H25" s="498"/>
      <c r="I25" s="498"/>
      <c r="J25" s="368"/>
      <c r="K25" s="354">
        <f>COUNTA(E26:E27)-COUNTIF(F26:F27,"NA")-COUNTIF(F26:F27,"")</f>
        <v>0</v>
      </c>
    </row>
    <row r="26" spans="1:16" ht="135" x14ac:dyDescent="0.25">
      <c r="A26" s="265">
        <v>18</v>
      </c>
      <c r="B26" s="260" t="s">
        <v>356</v>
      </c>
      <c r="C26" s="260" t="s">
        <v>361</v>
      </c>
      <c r="D26" s="317" t="s">
        <v>448</v>
      </c>
      <c r="E26" s="40" t="s">
        <v>540</v>
      </c>
      <c r="F26" s="387"/>
      <c r="G26" s="34" t="s">
        <v>64</v>
      </c>
      <c r="H26" s="274" t="s">
        <v>499</v>
      </c>
      <c r="I26" s="403"/>
      <c r="J26" s="368">
        <f>IF(F26="Oui",1,IF(F26="Non",0,IF(F26="Plutôt Oui",0.75,IF(F26="Plutôt Non",0.25,0))))</f>
        <v>0</v>
      </c>
    </row>
    <row r="27" spans="1:16" ht="78.75" x14ac:dyDescent="0.25">
      <c r="A27" s="265">
        <v>19</v>
      </c>
      <c r="B27" s="260" t="s">
        <v>356</v>
      </c>
      <c r="C27" s="260" t="s">
        <v>361</v>
      </c>
      <c r="D27" s="267"/>
      <c r="E27" s="137" t="s">
        <v>541</v>
      </c>
      <c r="F27" s="387"/>
      <c r="G27" s="34" t="s">
        <v>64</v>
      </c>
      <c r="H27" s="266" t="s">
        <v>65</v>
      </c>
      <c r="I27" s="403"/>
      <c r="J27" s="368">
        <f>IF(F27="Oui",1,IF(F27="Non",0,IF(F27="Plutôt Oui",0.75,IF(F27="Plutôt Non",0.25,0))))</f>
        <v>0</v>
      </c>
    </row>
    <row r="28" spans="1:16" ht="26.25" x14ac:dyDescent="0.25">
      <c r="A28" s="497" t="s">
        <v>279</v>
      </c>
      <c r="B28" s="497"/>
      <c r="C28" s="497"/>
      <c r="D28" s="498"/>
      <c r="E28" s="498"/>
      <c r="F28" s="498"/>
      <c r="G28" s="498"/>
      <c r="H28" s="498"/>
      <c r="I28" s="498"/>
      <c r="J28" s="368"/>
      <c r="K28" s="354">
        <f>COUNTA(E29:E39)-COUNTIF(F29:F39,"NA")-COUNTIF(F29:F39,"")</f>
        <v>0</v>
      </c>
    </row>
    <row r="29" spans="1:16" ht="105" x14ac:dyDescent="0.25">
      <c r="A29" s="84">
        <v>20</v>
      </c>
      <c r="B29" s="260" t="s">
        <v>357</v>
      </c>
      <c r="C29" s="260" t="s">
        <v>360</v>
      </c>
      <c r="D29" s="37"/>
      <c r="E29" s="138" t="s">
        <v>411</v>
      </c>
      <c r="F29" s="387"/>
      <c r="G29" s="33" t="s">
        <v>67</v>
      </c>
      <c r="H29" s="266" t="s">
        <v>257</v>
      </c>
      <c r="I29" s="404"/>
      <c r="J29" s="368">
        <f t="shared" ref="J29:J39" si="2">IF(F29="Oui",1,IF(F29="Non",0,IF(F29="Plutôt Oui",0.75,IF(F29="Plutôt Non",0.25,0))))</f>
        <v>0</v>
      </c>
      <c r="N29" s="282"/>
      <c r="O29" s="282"/>
      <c r="P29" s="282"/>
    </row>
    <row r="30" spans="1:16" ht="54.75" customHeight="1" x14ac:dyDescent="0.25">
      <c r="A30" s="84">
        <v>21</v>
      </c>
      <c r="B30" s="260" t="s">
        <v>357</v>
      </c>
      <c r="C30" s="260" t="s">
        <v>360</v>
      </c>
      <c r="D30" s="37"/>
      <c r="E30" s="138" t="s">
        <v>412</v>
      </c>
      <c r="F30" s="387"/>
      <c r="G30" s="33" t="s">
        <v>67</v>
      </c>
      <c r="H30" s="268" t="s">
        <v>68</v>
      </c>
      <c r="I30" s="405"/>
      <c r="J30" s="368">
        <f t="shared" si="2"/>
        <v>0</v>
      </c>
      <c r="N30" s="282"/>
      <c r="O30" s="282"/>
      <c r="P30" s="282"/>
    </row>
    <row r="31" spans="1:16" ht="126" customHeight="1" x14ac:dyDescent="0.25">
      <c r="A31" s="84">
        <v>22</v>
      </c>
      <c r="B31" s="260" t="s">
        <v>356</v>
      </c>
      <c r="C31" s="260" t="s">
        <v>361</v>
      </c>
      <c r="D31" s="37"/>
      <c r="E31" s="138" t="s">
        <v>413</v>
      </c>
      <c r="F31" s="387"/>
      <c r="G31" s="33" t="s">
        <v>67</v>
      </c>
      <c r="H31" s="334" t="s">
        <v>561</v>
      </c>
      <c r="I31" s="405"/>
      <c r="J31" s="368">
        <f t="shared" si="2"/>
        <v>0</v>
      </c>
      <c r="K31" s="369"/>
      <c r="L31" s="369"/>
      <c r="M31" s="332"/>
    </row>
    <row r="32" spans="1:16" ht="31.5" x14ac:dyDescent="0.25">
      <c r="A32" s="84">
        <v>23</v>
      </c>
      <c r="B32" s="260" t="s">
        <v>357</v>
      </c>
      <c r="C32" s="260" t="s">
        <v>360</v>
      </c>
      <c r="D32" s="37"/>
      <c r="E32" s="138" t="s">
        <v>414</v>
      </c>
      <c r="F32" s="387"/>
      <c r="G32" s="33" t="s">
        <v>67</v>
      </c>
      <c r="H32" s="224" t="s">
        <v>69</v>
      </c>
      <c r="I32" s="404"/>
      <c r="J32" s="368">
        <f t="shared" si="2"/>
        <v>0</v>
      </c>
      <c r="N32" s="282"/>
      <c r="O32" s="282"/>
      <c r="P32" s="282"/>
    </row>
    <row r="33" spans="1:21" ht="165" x14ac:dyDescent="0.25">
      <c r="A33" s="84">
        <v>24</v>
      </c>
      <c r="B33" s="260" t="s">
        <v>357</v>
      </c>
      <c r="C33" s="260" t="s">
        <v>360</v>
      </c>
      <c r="D33" s="317" t="s">
        <v>481</v>
      </c>
      <c r="E33" s="138" t="s">
        <v>415</v>
      </c>
      <c r="F33" s="387"/>
      <c r="G33" s="33" t="s">
        <v>67</v>
      </c>
      <c r="H33" s="261" t="s">
        <v>71</v>
      </c>
      <c r="I33" s="402"/>
      <c r="J33" s="368">
        <f t="shared" si="2"/>
        <v>0</v>
      </c>
      <c r="N33" s="282"/>
      <c r="O33" s="282"/>
      <c r="P33" s="282"/>
    </row>
    <row r="34" spans="1:21" ht="63" x14ac:dyDescent="0.25">
      <c r="A34" s="84">
        <v>25</v>
      </c>
      <c r="B34" s="260" t="s">
        <v>356</v>
      </c>
      <c r="C34" s="283" t="s">
        <v>360</v>
      </c>
      <c r="D34" s="37"/>
      <c r="E34" s="138" t="s">
        <v>427</v>
      </c>
      <c r="F34" s="387"/>
      <c r="G34" s="33" t="s">
        <v>73</v>
      </c>
      <c r="H34" s="263" t="s">
        <v>74</v>
      </c>
      <c r="I34" s="404"/>
      <c r="J34" s="368">
        <f t="shared" si="2"/>
        <v>0</v>
      </c>
      <c r="N34" s="510"/>
      <c r="O34" s="511"/>
      <c r="P34" s="511"/>
      <c r="Q34" s="511"/>
      <c r="R34" s="511"/>
      <c r="S34" s="511"/>
      <c r="T34" s="511"/>
      <c r="U34" s="511"/>
    </row>
    <row r="35" spans="1:21" ht="75" x14ac:dyDescent="0.25">
      <c r="A35" s="84">
        <v>26</v>
      </c>
      <c r="B35" s="260" t="s">
        <v>357</v>
      </c>
      <c r="C35" s="260" t="s">
        <v>360</v>
      </c>
      <c r="D35" s="37"/>
      <c r="E35" s="138" t="s">
        <v>416</v>
      </c>
      <c r="F35" s="387"/>
      <c r="G35" s="33" t="s">
        <v>67</v>
      </c>
      <c r="H35" s="266" t="s">
        <v>542</v>
      </c>
      <c r="I35" s="404"/>
      <c r="J35" s="368">
        <f t="shared" si="2"/>
        <v>0</v>
      </c>
      <c r="K35" s="370"/>
      <c r="L35" s="370"/>
      <c r="M35" s="329"/>
    </row>
    <row r="36" spans="1:21" ht="75" x14ac:dyDescent="0.25">
      <c r="A36" s="84">
        <v>27</v>
      </c>
      <c r="B36" s="260" t="s">
        <v>357</v>
      </c>
      <c r="C36" s="260" t="s">
        <v>360</v>
      </c>
      <c r="D36" s="32"/>
      <c r="E36" s="40" t="s">
        <v>417</v>
      </c>
      <c r="F36" s="387"/>
      <c r="G36" s="33" t="s">
        <v>67</v>
      </c>
      <c r="H36" s="266" t="s">
        <v>562</v>
      </c>
      <c r="I36" s="402" t="s">
        <v>543</v>
      </c>
      <c r="J36" s="368">
        <f t="shared" si="2"/>
        <v>0</v>
      </c>
      <c r="K36" s="369"/>
      <c r="L36" s="369"/>
      <c r="M36" s="332"/>
    </row>
    <row r="37" spans="1:21" ht="120" x14ac:dyDescent="0.25">
      <c r="A37" s="84">
        <v>28</v>
      </c>
      <c r="B37" s="260" t="s">
        <v>357</v>
      </c>
      <c r="C37" s="260" t="s">
        <v>360</v>
      </c>
      <c r="D37" s="32"/>
      <c r="E37" s="40" t="s">
        <v>418</v>
      </c>
      <c r="F37" s="387"/>
      <c r="G37" s="33" t="s">
        <v>67</v>
      </c>
      <c r="H37" s="266" t="s">
        <v>563</v>
      </c>
      <c r="I37" s="404"/>
      <c r="J37" s="368">
        <f t="shared" si="2"/>
        <v>0</v>
      </c>
      <c r="K37" s="370"/>
      <c r="L37" s="370"/>
      <c r="M37" s="329"/>
    </row>
    <row r="38" spans="1:21" ht="105" x14ac:dyDescent="0.25">
      <c r="A38" s="84">
        <v>29</v>
      </c>
      <c r="B38" s="260" t="s">
        <v>357</v>
      </c>
      <c r="C38" s="260" t="s">
        <v>360</v>
      </c>
      <c r="D38" s="32"/>
      <c r="E38" s="138" t="s">
        <v>419</v>
      </c>
      <c r="F38" s="387"/>
      <c r="G38" s="33" t="s">
        <v>67</v>
      </c>
      <c r="H38" s="266" t="s">
        <v>564</v>
      </c>
      <c r="I38" s="404"/>
      <c r="J38" s="368">
        <f t="shared" si="2"/>
        <v>0</v>
      </c>
      <c r="K38" s="370"/>
      <c r="L38" s="370"/>
      <c r="M38" s="329"/>
    </row>
    <row r="39" spans="1:21" ht="255" x14ac:dyDescent="0.25">
      <c r="A39" s="84">
        <v>30</v>
      </c>
      <c r="B39" s="260" t="s">
        <v>357</v>
      </c>
      <c r="C39" s="260" t="s">
        <v>360</v>
      </c>
      <c r="D39" s="32"/>
      <c r="E39" s="138" t="s">
        <v>75</v>
      </c>
      <c r="F39" s="387"/>
      <c r="G39" s="33" t="s">
        <v>67</v>
      </c>
      <c r="H39" s="334" t="s">
        <v>565</v>
      </c>
      <c r="I39" s="404"/>
      <c r="J39" s="368">
        <f t="shared" si="2"/>
        <v>0</v>
      </c>
      <c r="K39" s="370"/>
      <c r="L39" s="370"/>
      <c r="M39" s="329"/>
    </row>
    <row r="40" spans="1:21" ht="26.25" x14ac:dyDescent="0.25">
      <c r="A40" s="498" t="s">
        <v>76</v>
      </c>
      <c r="B40" s="498"/>
      <c r="C40" s="498"/>
      <c r="D40" s="498"/>
      <c r="E40" s="498"/>
      <c r="F40" s="498"/>
      <c r="G40" s="498"/>
      <c r="H40" s="498"/>
      <c r="I40" s="498"/>
      <c r="J40" s="368"/>
      <c r="K40" s="354">
        <f>COUNTA(E41:E43)-COUNTIF(F41:F43,"NA")-COUNTIF(F41:F43,"")</f>
        <v>0</v>
      </c>
    </row>
    <row r="41" spans="1:21" ht="180" x14ac:dyDescent="0.25">
      <c r="A41" s="31">
        <v>31</v>
      </c>
      <c r="B41" s="260" t="s">
        <v>357</v>
      </c>
      <c r="C41" s="260" t="s">
        <v>360</v>
      </c>
      <c r="D41" s="37"/>
      <c r="E41" s="138" t="s">
        <v>544</v>
      </c>
      <c r="F41" s="387"/>
      <c r="G41" s="34" t="s">
        <v>78</v>
      </c>
      <c r="H41" s="269" t="s">
        <v>259</v>
      </c>
      <c r="I41" s="399"/>
      <c r="J41" s="368">
        <f>IF(F41="Oui",1,IF(F41="Non",0,IF(F41="Plutôt Oui",0.75,IF(F41="Plutôt Non",0.25,0))))</f>
        <v>0</v>
      </c>
      <c r="N41" s="513"/>
      <c r="O41" s="513"/>
      <c r="P41" s="513"/>
      <c r="Q41" s="513"/>
      <c r="R41" s="513"/>
      <c r="S41" s="513"/>
      <c r="T41" s="513"/>
      <c r="U41" s="513"/>
    </row>
    <row r="42" spans="1:21" ht="75" x14ac:dyDescent="0.25">
      <c r="A42" s="31">
        <v>32</v>
      </c>
      <c r="B42" s="260" t="s">
        <v>357</v>
      </c>
      <c r="C42" s="260" t="s">
        <v>360</v>
      </c>
      <c r="D42" s="37"/>
      <c r="E42" s="92" t="s">
        <v>261</v>
      </c>
      <c r="F42" s="387"/>
      <c r="G42" s="33" t="s">
        <v>67</v>
      </c>
      <c r="H42" s="270" t="s">
        <v>262</v>
      </c>
      <c r="I42" s="399"/>
      <c r="J42" s="368">
        <f>IF(F42="Oui",1,IF(F42="Non",0,IF(F42="Plutôt Oui",0.75,IF(F42="Plutôt Non",0.25,0))))</f>
        <v>0</v>
      </c>
    </row>
    <row r="43" spans="1:21" ht="105" x14ac:dyDescent="0.25">
      <c r="A43" s="31">
        <v>33</v>
      </c>
      <c r="B43" s="260" t="s">
        <v>357</v>
      </c>
      <c r="C43" s="260" t="s">
        <v>360</v>
      </c>
      <c r="D43" s="37"/>
      <c r="E43" s="92" t="s">
        <v>260</v>
      </c>
      <c r="F43" s="387"/>
      <c r="G43" s="33" t="s">
        <v>73</v>
      </c>
      <c r="H43" s="263" t="s">
        <v>263</v>
      </c>
      <c r="I43" s="399"/>
      <c r="J43" s="368">
        <f>IF(F43="Oui",1,IF(F43="Non",0,IF(F43="Plutôt Oui",0.75,IF(F43="Plutôt Non",0.25,0))))</f>
        <v>0</v>
      </c>
    </row>
    <row r="44" spans="1:21" ht="26.25" x14ac:dyDescent="0.25">
      <c r="A44" s="497" t="s">
        <v>186</v>
      </c>
      <c r="B44" s="497"/>
      <c r="C44" s="497"/>
      <c r="D44" s="498"/>
      <c r="E44" s="498"/>
      <c r="F44" s="498"/>
      <c r="G44" s="498"/>
      <c r="H44" s="498"/>
      <c r="I44" s="498"/>
      <c r="J44" s="368"/>
      <c r="K44" s="354">
        <f>COUNTA(E45:E46)-COUNTIF(F45:F46,"NA")-COUNTIF(F45:F46,"")</f>
        <v>0</v>
      </c>
    </row>
    <row r="45" spans="1:21" ht="180" x14ac:dyDescent="0.25">
      <c r="A45" s="31">
        <v>34</v>
      </c>
      <c r="B45" s="260" t="s">
        <v>357</v>
      </c>
      <c r="C45" s="260" t="s">
        <v>360</v>
      </c>
      <c r="D45" s="241" t="s">
        <v>558</v>
      </c>
      <c r="E45" s="309" t="s">
        <v>500</v>
      </c>
      <c r="F45" s="387"/>
      <c r="G45" s="33" t="s">
        <v>67</v>
      </c>
      <c r="H45" s="330" t="s">
        <v>559</v>
      </c>
      <c r="I45" s="399"/>
      <c r="J45" s="368">
        <f>IF(F45="Oui",1,IF(F45="Non",0,IF(F45="Plutôt Oui",0.75,IF(F45="Plutôt Non",0.25,0))))</f>
        <v>0</v>
      </c>
    </row>
    <row r="46" spans="1:21" ht="60" x14ac:dyDescent="0.25">
      <c r="A46" s="31">
        <v>35</v>
      </c>
      <c r="B46" s="260" t="s">
        <v>357</v>
      </c>
      <c r="C46" s="313" t="s">
        <v>502</v>
      </c>
      <c r="D46" s="241" t="s">
        <v>503</v>
      </c>
      <c r="E46" s="312" t="s">
        <v>501</v>
      </c>
      <c r="F46" s="387"/>
      <c r="G46" s="33" t="s">
        <v>84</v>
      </c>
      <c r="H46" s="271" t="s">
        <v>85</v>
      </c>
      <c r="I46" s="399"/>
      <c r="J46" s="368">
        <f>IF(F46="Oui",1,IF(F46="Non",0,IF(F46="Plutôt Oui",0.75,IF(F46="Plutôt Non",0.25,0))))</f>
        <v>0</v>
      </c>
    </row>
    <row r="47" spans="1:21" ht="26.25" x14ac:dyDescent="0.25">
      <c r="A47" s="498" t="s">
        <v>86</v>
      </c>
      <c r="B47" s="498"/>
      <c r="C47" s="498"/>
      <c r="D47" s="498"/>
      <c r="E47" s="498"/>
      <c r="F47" s="498"/>
      <c r="G47" s="498"/>
      <c r="H47" s="498"/>
      <c r="I47" s="498"/>
      <c r="J47" s="368"/>
      <c r="K47" s="354">
        <f>COUNTA(E48:E53)-COUNTIF(F48:F53,"NA")-COUNTIF(F48:F53,"")</f>
        <v>0</v>
      </c>
    </row>
    <row r="48" spans="1:21" ht="78.75" x14ac:dyDescent="0.25">
      <c r="A48" s="31">
        <v>36</v>
      </c>
      <c r="B48" s="260" t="s">
        <v>356</v>
      </c>
      <c r="C48" s="260" t="s">
        <v>361</v>
      </c>
      <c r="D48" s="241" t="s">
        <v>47</v>
      </c>
      <c r="E48" s="40" t="s">
        <v>545</v>
      </c>
      <c r="F48" s="387"/>
      <c r="G48" s="87" t="s">
        <v>87</v>
      </c>
      <c r="H48" s="272" t="s">
        <v>188</v>
      </c>
      <c r="I48" s="402"/>
      <c r="J48" s="368">
        <f t="shared" ref="J48:J53" si="3">IF(F48="Oui",1,IF(F48="Non",0,IF(F48="Plutôt Oui",0.75,IF(F48="Plutôt Non",0.25,0))))</f>
        <v>0</v>
      </c>
    </row>
    <row r="49" spans="1:23" ht="78.75" x14ac:dyDescent="0.25">
      <c r="A49" s="31">
        <v>37</v>
      </c>
      <c r="B49" s="260" t="s">
        <v>356</v>
      </c>
      <c r="C49" s="260" t="s">
        <v>361</v>
      </c>
      <c r="D49" s="331"/>
      <c r="E49" s="35" t="s">
        <v>546</v>
      </c>
      <c r="F49" s="387"/>
      <c r="G49" s="87" t="s">
        <v>87</v>
      </c>
      <c r="H49" s="41" t="s">
        <v>189</v>
      </c>
      <c r="I49" s="404"/>
      <c r="J49" s="368">
        <f t="shared" si="3"/>
        <v>0</v>
      </c>
    </row>
    <row r="50" spans="1:23" ht="90" x14ac:dyDescent="0.25">
      <c r="A50" s="31">
        <v>38</v>
      </c>
      <c r="B50" s="260" t="s">
        <v>357</v>
      </c>
      <c r="C50" s="260" t="s">
        <v>360</v>
      </c>
      <c r="D50" s="241" t="s">
        <v>47</v>
      </c>
      <c r="E50" s="311" t="s">
        <v>498</v>
      </c>
      <c r="F50" s="387"/>
      <c r="G50" s="33" t="s">
        <v>82</v>
      </c>
      <c r="H50" s="36" t="s">
        <v>88</v>
      </c>
      <c r="I50" s="402"/>
      <c r="J50" s="368">
        <f t="shared" si="3"/>
        <v>0</v>
      </c>
    </row>
    <row r="51" spans="1:23" ht="51.95" customHeight="1" x14ac:dyDescent="0.25">
      <c r="A51" s="31">
        <v>39</v>
      </c>
      <c r="B51" s="260" t="s">
        <v>357</v>
      </c>
      <c r="C51" s="260" t="s">
        <v>360</v>
      </c>
      <c r="D51" s="331"/>
      <c r="E51" s="35" t="s">
        <v>433</v>
      </c>
      <c r="F51" s="387"/>
      <c r="G51" s="33" t="s">
        <v>82</v>
      </c>
      <c r="H51" s="36" t="s">
        <v>89</v>
      </c>
      <c r="I51" s="404"/>
      <c r="J51" s="368">
        <f t="shared" si="3"/>
        <v>0</v>
      </c>
    </row>
    <row r="52" spans="1:23" ht="45" x14ac:dyDescent="0.25">
      <c r="A52" s="31">
        <v>40</v>
      </c>
      <c r="B52" s="260" t="s">
        <v>357</v>
      </c>
      <c r="C52" s="260" t="s">
        <v>360</v>
      </c>
      <c r="D52" s="331"/>
      <c r="E52" s="35" t="s">
        <v>432</v>
      </c>
      <c r="F52" s="387"/>
      <c r="G52" s="33" t="s">
        <v>82</v>
      </c>
      <c r="H52" s="36" t="s">
        <v>90</v>
      </c>
      <c r="I52" s="404"/>
      <c r="J52" s="368">
        <f t="shared" si="3"/>
        <v>0</v>
      </c>
    </row>
    <row r="53" spans="1:23" ht="90" x14ac:dyDescent="0.25">
      <c r="A53" s="31">
        <v>41</v>
      </c>
      <c r="B53" s="260" t="s">
        <v>356</v>
      </c>
      <c r="C53" s="260" t="s">
        <v>361</v>
      </c>
      <c r="D53" s="241" t="s">
        <v>47</v>
      </c>
      <c r="E53" s="40" t="s">
        <v>547</v>
      </c>
      <c r="F53" s="387"/>
      <c r="G53" s="33" t="s">
        <v>91</v>
      </c>
      <c r="H53" s="36" t="s">
        <v>566</v>
      </c>
      <c r="I53" s="404"/>
      <c r="J53" s="368">
        <f t="shared" si="3"/>
        <v>0</v>
      </c>
    </row>
    <row r="54" spans="1:23" ht="27" customHeight="1" x14ac:dyDescent="0.25">
      <c r="A54" s="497" t="s">
        <v>192</v>
      </c>
      <c r="B54" s="497"/>
      <c r="C54" s="497"/>
      <c r="D54" s="498"/>
      <c r="E54" s="498"/>
      <c r="F54" s="498"/>
      <c r="G54" s="498"/>
      <c r="H54" s="498"/>
      <c r="I54" s="498"/>
      <c r="J54" s="368"/>
      <c r="K54" s="354">
        <f>COUNTA(E55:E56)-COUNTIF(F55:F56,"NA")-COUNTIF(F55:F56,"")</f>
        <v>0</v>
      </c>
    </row>
    <row r="55" spans="1:23" ht="78.75" x14ac:dyDescent="0.25">
      <c r="A55" s="31">
        <v>42</v>
      </c>
      <c r="B55" s="260" t="s">
        <v>357</v>
      </c>
      <c r="C55" s="260" t="s">
        <v>360</v>
      </c>
      <c r="D55" s="267"/>
      <c r="E55" s="91" t="s">
        <v>236</v>
      </c>
      <c r="F55" s="387"/>
      <c r="G55" s="34" t="s">
        <v>92</v>
      </c>
      <c r="H55" s="266" t="s">
        <v>504</v>
      </c>
      <c r="I55" s="399"/>
      <c r="J55" s="368">
        <f>IF(F55="Oui",1,IF(F55="Non",0,IF(F55="Plutôt Oui",0.75,IF(F55="Plutôt Non",0.25,0))))</f>
        <v>0</v>
      </c>
    </row>
    <row r="56" spans="1:23" ht="78.75" x14ac:dyDescent="0.25">
      <c r="A56" s="31">
        <v>43</v>
      </c>
      <c r="B56" s="260" t="s">
        <v>357</v>
      </c>
      <c r="C56" s="260" t="s">
        <v>360</v>
      </c>
      <c r="D56" s="267"/>
      <c r="E56" s="138" t="s">
        <v>93</v>
      </c>
      <c r="F56" s="387"/>
      <c r="G56" s="34" t="s">
        <v>92</v>
      </c>
      <c r="H56" s="266" t="s">
        <v>504</v>
      </c>
      <c r="I56" s="399"/>
      <c r="J56" s="368">
        <f>IF(F56="Oui",1,IF(F56="Non",0,IF(F56="Plutôt Oui",0.75,IF(F56="Plutôt Non",0.25,0))))</f>
        <v>0</v>
      </c>
    </row>
    <row r="57" spans="1:23" ht="26.25" x14ac:dyDescent="0.25">
      <c r="A57" s="508" t="s">
        <v>97</v>
      </c>
      <c r="B57" s="508"/>
      <c r="C57" s="508"/>
      <c r="D57" s="508"/>
      <c r="E57" s="508"/>
      <c r="F57" s="508"/>
      <c r="G57" s="508"/>
      <c r="H57" s="508"/>
      <c r="I57" s="508"/>
      <c r="J57" s="368"/>
      <c r="L57" s="354">
        <f>COUNTA(E58:E61)-COUNTIF(F58:F61,"NA")-COUNTIF(F58:F61,"")</f>
        <v>0</v>
      </c>
    </row>
    <row r="58" spans="1:23" ht="45" x14ac:dyDescent="0.25">
      <c r="A58" s="273">
        <v>44</v>
      </c>
      <c r="B58" s="260" t="s">
        <v>356</v>
      </c>
      <c r="C58" s="260" t="s">
        <v>360</v>
      </c>
      <c r="D58" s="267"/>
      <c r="E58" s="140" t="s">
        <v>99</v>
      </c>
      <c r="F58" s="387"/>
      <c r="G58" s="33" t="s">
        <v>84</v>
      </c>
      <c r="H58" s="266" t="s">
        <v>100</v>
      </c>
      <c r="I58" s="406"/>
      <c r="J58" s="368">
        <f>IF(F58="Oui",1,IF(F58="Non",0,IF(F58="Plutôt Oui",0.75,IF(F58="Plutôt Non",0.25,0))))</f>
        <v>0</v>
      </c>
    </row>
    <row r="59" spans="1:23" ht="77.25" customHeight="1" x14ac:dyDescent="0.25">
      <c r="A59" s="273">
        <v>45</v>
      </c>
      <c r="B59" s="260" t="s">
        <v>356</v>
      </c>
      <c r="C59" s="260" t="s">
        <v>361</v>
      </c>
      <c r="D59" s="267"/>
      <c r="E59" s="42" t="s">
        <v>548</v>
      </c>
      <c r="F59" s="387"/>
      <c r="G59" s="87" t="s">
        <v>283</v>
      </c>
      <c r="H59" s="274" t="s">
        <v>101</v>
      </c>
      <c r="I59" s="406"/>
      <c r="J59" s="368">
        <f>IF(F59="Oui",1,IF(F59="Non",0,IF(F59="Plutôt Oui",0.75,IF(F59="Plutôt Non",0.25,0))))</f>
        <v>0</v>
      </c>
    </row>
    <row r="60" spans="1:23" ht="47.25" x14ac:dyDescent="0.25">
      <c r="A60" s="273">
        <v>46</v>
      </c>
      <c r="B60" s="260" t="s">
        <v>356</v>
      </c>
      <c r="C60" s="260" t="s">
        <v>361</v>
      </c>
      <c r="D60" s="32"/>
      <c r="E60" s="143" t="s">
        <v>549</v>
      </c>
      <c r="F60" s="387"/>
      <c r="G60" s="87" t="s">
        <v>284</v>
      </c>
      <c r="H60" s="224" t="s">
        <v>102</v>
      </c>
      <c r="I60" s="406"/>
      <c r="J60" s="368">
        <f>IF(F60="Oui",1,IF(F60="Non",0,IF(F60="Plutôt Oui",0.75,IF(F60="Plutôt Non",0.25,0))))</f>
        <v>0</v>
      </c>
    </row>
    <row r="61" spans="1:23" ht="58.5" customHeight="1" x14ac:dyDescent="0.25">
      <c r="A61" s="273">
        <v>47</v>
      </c>
      <c r="B61" s="260" t="s">
        <v>356</v>
      </c>
      <c r="C61" s="260" t="s">
        <v>361</v>
      </c>
      <c r="D61" s="32"/>
      <c r="E61" s="143" t="s">
        <v>550</v>
      </c>
      <c r="F61" s="387"/>
      <c r="G61" s="33" t="s">
        <v>84</v>
      </c>
      <c r="H61" s="224" t="s">
        <v>103</v>
      </c>
      <c r="I61" s="404"/>
      <c r="J61" s="368">
        <f>IF(F61="Oui",1,IF(F61="Non",0,IF(F61="Plutôt Oui",0.75,IF(F61="Plutôt Non",0.25,0))))</f>
        <v>0</v>
      </c>
    </row>
    <row r="62" spans="1:23" ht="26.25" x14ac:dyDescent="0.25">
      <c r="A62" s="496" t="s">
        <v>581</v>
      </c>
      <c r="B62" s="469"/>
      <c r="C62" s="469"/>
      <c r="D62" s="496"/>
      <c r="E62" s="496"/>
      <c r="F62" s="496"/>
      <c r="G62" s="496"/>
      <c r="H62" s="496"/>
      <c r="I62" s="496"/>
      <c r="J62" s="368"/>
      <c r="L62" s="354">
        <f>COUNTA(E63:E76)-COUNTIF(F63:F76,"NA")-COUNTIF(F63:F76,"")</f>
        <v>0</v>
      </c>
    </row>
    <row r="63" spans="1:23" s="299" customFormat="1" ht="150" x14ac:dyDescent="0.25">
      <c r="A63" s="304">
        <v>48</v>
      </c>
      <c r="B63" s="305"/>
      <c r="C63" s="305" t="s">
        <v>361</v>
      </c>
      <c r="D63" s="241" t="s">
        <v>70</v>
      </c>
      <c r="E63" s="325" t="s">
        <v>434</v>
      </c>
      <c r="F63" s="387"/>
      <c r="G63" s="232"/>
      <c r="H63" s="233" t="s">
        <v>480</v>
      </c>
      <c r="I63" s="407"/>
      <c r="J63" s="368">
        <f t="shared" ref="J63:J76" si="4">IF(F63="Oui",1,IF(F63="Non",0,IF(F63="Plutôt Oui",0.75,IF(F63="Plutôt Non",0.25,0))))</f>
        <v>0</v>
      </c>
      <c r="K63" s="356"/>
      <c r="L63" s="356"/>
      <c r="M63" s="165"/>
      <c r="N63" s="333"/>
      <c r="O63" s="333"/>
      <c r="P63" s="333"/>
      <c r="Q63" s="333"/>
      <c r="R63" s="333"/>
      <c r="S63" s="333"/>
      <c r="T63" s="333"/>
      <c r="U63" s="333"/>
      <c r="V63" s="333"/>
      <c r="W63" s="333"/>
    </row>
    <row r="64" spans="1:23" s="299" customFormat="1" ht="150" x14ac:dyDescent="0.25">
      <c r="A64" s="304">
        <v>49</v>
      </c>
      <c r="B64" s="305"/>
      <c r="C64" s="305" t="s">
        <v>361</v>
      </c>
      <c r="D64" s="241" t="s">
        <v>70</v>
      </c>
      <c r="E64" s="325" t="s">
        <v>435</v>
      </c>
      <c r="F64" s="387"/>
      <c r="G64" s="232"/>
      <c r="H64" s="233" t="s">
        <v>480</v>
      </c>
      <c r="I64" s="407"/>
      <c r="J64" s="368">
        <f t="shared" si="4"/>
        <v>0</v>
      </c>
      <c r="K64" s="356"/>
      <c r="L64" s="356"/>
      <c r="M64" s="165"/>
      <c r="N64" s="333"/>
      <c r="O64" s="333"/>
      <c r="P64" s="333"/>
      <c r="Q64" s="333"/>
      <c r="R64" s="333"/>
      <c r="S64" s="333"/>
      <c r="T64" s="333"/>
      <c r="U64" s="333"/>
      <c r="V64" s="333"/>
      <c r="W64" s="333"/>
    </row>
    <row r="65" spans="1:50" ht="180" x14ac:dyDescent="0.25">
      <c r="A65" s="273">
        <v>50</v>
      </c>
      <c r="B65" s="260" t="s">
        <v>358</v>
      </c>
      <c r="C65" s="260" t="s">
        <v>360</v>
      </c>
      <c r="D65" s="241" t="s">
        <v>551</v>
      </c>
      <c r="E65" s="45" t="s">
        <v>107</v>
      </c>
      <c r="F65" s="387"/>
      <c r="G65" s="34" t="s">
        <v>104</v>
      </c>
      <c r="H65" s="261" t="s">
        <v>199</v>
      </c>
      <c r="I65" s="408"/>
      <c r="J65" s="368">
        <f t="shared" si="4"/>
        <v>0</v>
      </c>
    </row>
    <row r="66" spans="1:50" ht="78.75" x14ac:dyDescent="0.25">
      <c r="A66" s="273">
        <v>51</v>
      </c>
      <c r="B66" s="260" t="s">
        <v>358</v>
      </c>
      <c r="C66" s="260" t="s">
        <v>360</v>
      </c>
      <c r="D66" s="241"/>
      <c r="E66" s="45" t="s">
        <v>108</v>
      </c>
      <c r="F66" s="387"/>
      <c r="G66" s="34" t="s">
        <v>104</v>
      </c>
      <c r="H66" s="266" t="s">
        <v>623</v>
      </c>
      <c r="I66" s="408"/>
      <c r="J66" s="368">
        <f t="shared" si="4"/>
        <v>0</v>
      </c>
    </row>
    <row r="67" spans="1:50" ht="78.75" x14ac:dyDescent="0.25">
      <c r="A67" s="273">
        <v>52</v>
      </c>
      <c r="B67" s="260" t="s">
        <v>358</v>
      </c>
      <c r="C67" s="260" t="s">
        <v>360</v>
      </c>
      <c r="D67" s="241" t="s">
        <v>560</v>
      </c>
      <c r="E67" s="143" t="s">
        <v>109</v>
      </c>
      <c r="F67" s="387"/>
      <c r="G67" s="33" t="s">
        <v>104</v>
      </c>
      <c r="H67" s="261" t="s">
        <v>200</v>
      </c>
      <c r="I67" s="409"/>
      <c r="J67" s="368">
        <f t="shared" si="4"/>
        <v>0</v>
      </c>
    </row>
    <row r="68" spans="1:50" ht="90" x14ac:dyDescent="0.25">
      <c r="A68" s="273">
        <v>53</v>
      </c>
      <c r="B68" s="260" t="s">
        <v>356</v>
      </c>
      <c r="C68" s="260" t="s">
        <v>361</v>
      </c>
      <c r="D68" s="32"/>
      <c r="E68" s="138" t="s">
        <v>110</v>
      </c>
      <c r="F68" s="387"/>
      <c r="G68" s="34" t="s">
        <v>111</v>
      </c>
      <c r="H68" s="266" t="s">
        <v>112</v>
      </c>
      <c r="I68" s="410"/>
      <c r="J68" s="368">
        <f t="shared" si="4"/>
        <v>0</v>
      </c>
      <c r="K68" s="353"/>
      <c r="L68" s="353"/>
    </row>
    <row r="69" spans="1:50" ht="78.75" x14ac:dyDescent="0.25">
      <c r="A69" s="273">
        <v>54</v>
      </c>
      <c r="B69" s="260" t="s">
        <v>358</v>
      </c>
      <c r="C69" s="260" t="s">
        <v>360</v>
      </c>
      <c r="D69" s="326"/>
      <c r="E69" s="138" t="s">
        <v>479</v>
      </c>
      <c r="F69" s="387"/>
      <c r="G69" s="34" t="s">
        <v>104</v>
      </c>
      <c r="H69" s="261" t="s">
        <v>196</v>
      </c>
      <c r="I69" s="411"/>
      <c r="J69" s="368">
        <f t="shared" si="4"/>
        <v>0</v>
      </c>
    </row>
    <row r="70" spans="1:50" ht="78.75" x14ac:dyDescent="0.25">
      <c r="A70" s="273">
        <v>55</v>
      </c>
      <c r="B70" s="260" t="s">
        <v>358</v>
      </c>
      <c r="C70" s="260" t="s">
        <v>360</v>
      </c>
      <c r="D70" s="326"/>
      <c r="E70" s="45" t="s">
        <v>113</v>
      </c>
      <c r="F70" s="387"/>
      <c r="G70" s="34" t="s">
        <v>104</v>
      </c>
      <c r="H70" s="261" t="s">
        <v>197</v>
      </c>
      <c r="I70" s="408"/>
      <c r="J70" s="368">
        <f t="shared" si="4"/>
        <v>0</v>
      </c>
    </row>
    <row r="71" spans="1:50" ht="120" x14ac:dyDescent="0.25">
      <c r="A71" s="273">
        <v>56</v>
      </c>
      <c r="B71" s="260" t="s">
        <v>358</v>
      </c>
      <c r="C71" s="260" t="s">
        <v>360</v>
      </c>
      <c r="D71" s="326"/>
      <c r="E71" s="138" t="s">
        <v>114</v>
      </c>
      <c r="F71" s="387"/>
      <c r="G71" s="34" t="s">
        <v>104</v>
      </c>
      <c r="H71" s="266" t="s">
        <v>198</v>
      </c>
      <c r="I71" s="408"/>
      <c r="J71" s="368">
        <f t="shared" si="4"/>
        <v>0</v>
      </c>
    </row>
    <row r="72" spans="1:50" ht="120" x14ac:dyDescent="0.25">
      <c r="A72" s="273">
        <v>57</v>
      </c>
      <c r="B72" s="260" t="s">
        <v>356</v>
      </c>
      <c r="C72" s="260" t="s">
        <v>361</v>
      </c>
      <c r="D72" s="241" t="s">
        <v>442</v>
      </c>
      <c r="E72" s="138" t="s">
        <v>478</v>
      </c>
      <c r="F72" s="387"/>
      <c r="G72" s="34" t="s">
        <v>104</v>
      </c>
      <c r="H72" s="261" t="s">
        <v>237</v>
      </c>
      <c r="I72" s="408"/>
      <c r="J72" s="368">
        <f t="shared" si="4"/>
        <v>0</v>
      </c>
      <c r="M72" s="221"/>
    </row>
    <row r="73" spans="1:50" ht="195" x14ac:dyDescent="0.25">
      <c r="A73" s="273">
        <v>58</v>
      </c>
      <c r="B73" s="260" t="s">
        <v>358</v>
      </c>
      <c r="C73" s="260" t="s">
        <v>360</v>
      </c>
      <c r="D73" s="241" t="s">
        <v>477</v>
      </c>
      <c r="E73" s="40" t="s">
        <v>475</v>
      </c>
      <c r="F73" s="387"/>
      <c r="G73" s="34" t="s">
        <v>104</v>
      </c>
      <c r="H73" s="266" t="s">
        <v>476</v>
      </c>
      <c r="I73" s="408"/>
      <c r="J73" s="368">
        <f t="shared" si="4"/>
        <v>0</v>
      </c>
    </row>
    <row r="74" spans="1:50" ht="156" customHeight="1" x14ac:dyDescent="0.25">
      <c r="A74" s="273">
        <v>59</v>
      </c>
      <c r="B74" s="260" t="s">
        <v>356</v>
      </c>
      <c r="C74" s="260" t="s">
        <v>361</v>
      </c>
      <c r="D74" s="317" t="s">
        <v>477</v>
      </c>
      <c r="E74" s="40" t="s">
        <v>117</v>
      </c>
      <c r="F74" s="387"/>
      <c r="G74" s="34" t="s">
        <v>104</v>
      </c>
      <c r="H74" s="266" t="s">
        <v>118</v>
      </c>
      <c r="I74" s="408"/>
      <c r="J74" s="368">
        <f t="shared" si="4"/>
        <v>0</v>
      </c>
    </row>
    <row r="75" spans="1:50" ht="60" x14ac:dyDescent="0.25">
      <c r="A75" s="273">
        <v>60</v>
      </c>
      <c r="B75" s="260" t="s">
        <v>356</v>
      </c>
      <c r="C75" s="260" t="s">
        <v>360</v>
      </c>
      <c r="D75" s="241" t="s">
        <v>442</v>
      </c>
      <c r="E75" s="42" t="s">
        <v>505</v>
      </c>
      <c r="F75" s="387"/>
      <c r="G75" s="87" t="s">
        <v>134</v>
      </c>
      <c r="H75" s="278" t="s">
        <v>135</v>
      </c>
      <c r="I75" s="399"/>
      <c r="J75" s="368">
        <f t="shared" si="4"/>
        <v>0</v>
      </c>
      <c r="N75" s="282"/>
      <c r="O75" s="282"/>
      <c r="P75" s="282"/>
      <c r="Q75" s="282"/>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row>
    <row r="76" spans="1:50" s="2" customFormat="1" ht="71.25" customHeight="1" x14ac:dyDescent="0.25">
      <c r="A76" s="273">
        <v>61</v>
      </c>
      <c r="B76" s="260"/>
      <c r="C76" s="260" t="s">
        <v>360</v>
      </c>
      <c r="D76" s="241" t="s">
        <v>442</v>
      </c>
      <c r="E76" s="42" t="s">
        <v>507</v>
      </c>
      <c r="F76" s="387"/>
      <c r="G76" s="87"/>
      <c r="H76" s="278" t="s">
        <v>506</v>
      </c>
      <c r="I76" s="399"/>
      <c r="J76" s="368">
        <f t="shared" si="4"/>
        <v>0</v>
      </c>
      <c r="K76" s="356"/>
      <c r="L76" s="356"/>
      <c r="M76" s="165"/>
    </row>
    <row r="77" spans="1:50" ht="26.25" x14ac:dyDescent="0.25">
      <c r="A77" s="505" t="s">
        <v>218</v>
      </c>
      <c r="B77" s="505"/>
      <c r="C77" s="505"/>
      <c r="D77" s="508"/>
      <c r="E77" s="508"/>
      <c r="F77" s="508"/>
      <c r="G77" s="508"/>
      <c r="H77" s="508"/>
      <c r="I77" s="508"/>
      <c r="J77" s="368"/>
      <c r="L77" s="354">
        <f>COUNTA(E78:E78)-COUNTIF(F78:F78,"NA")-COUNTIF(F78:F78,"")</f>
        <v>0</v>
      </c>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row>
    <row r="78" spans="1:50" ht="126" x14ac:dyDescent="0.25">
      <c r="A78" s="273">
        <v>62</v>
      </c>
      <c r="B78" s="260" t="s">
        <v>356</v>
      </c>
      <c r="C78" s="260" t="s">
        <v>361</v>
      </c>
      <c r="D78" s="275"/>
      <c r="E78" s="328" t="s">
        <v>552</v>
      </c>
      <c r="F78" s="387"/>
      <c r="G78" s="276" t="s">
        <v>208</v>
      </c>
      <c r="H78" s="277" t="s">
        <v>207</v>
      </c>
      <c r="I78" s="412"/>
      <c r="J78" s="368">
        <f>IF(F78="Oui",1,IF(F78="Non",0,IF(F78="Plutôt Oui",0.75,IF(F78="Plutôt Non",0.25,0))))</f>
        <v>0</v>
      </c>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row>
    <row r="79" spans="1:50" ht="26.25" customHeight="1" x14ac:dyDescent="0.25">
      <c r="A79" s="507" t="s">
        <v>209</v>
      </c>
      <c r="B79" s="507"/>
      <c r="C79" s="507"/>
      <c r="D79" s="507"/>
      <c r="E79" s="507"/>
      <c r="F79" s="507"/>
      <c r="G79" s="507"/>
      <c r="H79" s="507"/>
      <c r="I79" s="507"/>
      <c r="J79" s="368"/>
      <c r="L79" s="354">
        <f>COUNTA(E80:E80)-COUNTIF(F80:F80,"NA")-COUNTIF(F80:F80,"")</f>
        <v>0</v>
      </c>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row>
    <row r="80" spans="1:50" ht="63" x14ac:dyDescent="0.25">
      <c r="A80" s="273">
        <v>63</v>
      </c>
      <c r="B80" s="260" t="s">
        <v>356</v>
      </c>
      <c r="C80" s="260" t="s">
        <v>361</v>
      </c>
      <c r="D80" s="327"/>
      <c r="E80" s="295" t="s">
        <v>553</v>
      </c>
      <c r="F80" s="387"/>
      <c r="G80" s="33" t="s">
        <v>122</v>
      </c>
      <c r="H80" s="261" t="s">
        <v>240</v>
      </c>
      <c r="I80" s="412"/>
      <c r="J80" s="368">
        <f>IF(F80="Oui",1,IF(F80="Non",0,IF(F80="Plutôt Oui",0.75,IF(F80="Plutôt Non",0.25,0))))</f>
        <v>0</v>
      </c>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row>
    <row r="81" spans="1:50" ht="26.25" customHeight="1" x14ac:dyDescent="0.25">
      <c r="A81" s="512" t="s">
        <v>409</v>
      </c>
      <c r="B81" s="507"/>
      <c r="C81" s="507"/>
      <c r="D81" s="507"/>
      <c r="E81" s="507"/>
      <c r="F81" s="507"/>
      <c r="G81" s="507"/>
      <c r="H81" s="507"/>
      <c r="I81" s="507"/>
      <c r="J81" s="368"/>
      <c r="L81" s="354">
        <f>COUNTA(E82)-COUNTIF(F82,"NA")-COUNTIF(F82,"")</f>
        <v>0</v>
      </c>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row>
    <row r="82" spans="1:50" s="2" customFormat="1" ht="98.25" customHeight="1" x14ac:dyDescent="0.25">
      <c r="A82" s="279">
        <v>64</v>
      </c>
      <c r="B82" s="280" t="s">
        <v>356</v>
      </c>
      <c r="C82" s="280" t="s">
        <v>361</v>
      </c>
      <c r="D82" s="37"/>
      <c r="E82" s="138" t="s">
        <v>554</v>
      </c>
      <c r="F82" s="401"/>
      <c r="G82" s="33" t="s">
        <v>44</v>
      </c>
      <c r="H82" s="266" t="s">
        <v>138</v>
      </c>
      <c r="I82" s="412"/>
      <c r="J82" s="368">
        <f>IF(F82="Oui",1,IF(F82="Non",0,IF(F82="Plutôt Oui",0.75,IF(F82="Plutôt Non",0.25,0))))</f>
        <v>0</v>
      </c>
      <c r="K82" s="356"/>
      <c r="L82" s="356"/>
      <c r="M82" s="165"/>
    </row>
    <row r="83" spans="1:50" x14ac:dyDescent="0.25">
      <c r="B83" s="161"/>
    </row>
    <row r="84" spans="1:50" s="2" customFormat="1" x14ac:dyDescent="0.25">
      <c r="A84" s="3"/>
      <c r="B84" s="161"/>
      <c r="C84" s="161"/>
      <c r="D84" s="18"/>
      <c r="E84" s="22"/>
      <c r="F84" s="13"/>
      <c r="G84" s="26"/>
      <c r="H84" s="14"/>
      <c r="I84" s="161"/>
      <c r="J84" s="355"/>
      <c r="K84" s="356"/>
      <c r="L84" s="356"/>
      <c r="M84" s="165"/>
    </row>
    <row r="85" spans="1:50" s="2" customFormat="1" x14ac:dyDescent="0.25">
      <c r="A85" s="3"/>
      <c r="B85" s="161"/>
      <c r="C85" s="161"/>
      <c r="D85" s="18"/>
      <c r="E85" s="22"/>
      <c r="F85" s="13"/>
      <c r="G85" s="26"/>
      <c r="H85" s="14"/>
      <c r="I85" s="161"/>
      <c r="J85" s="355"/>
      <c r="K85" s="356"/>
      <c r="L85" s="356"/>
      <c r="M85" s="165"/>
    </row>
    <row r="86" spans="1:50" s="2" customFormat="1" x14ac:dyDescent="0.25">
      <c r="A86" s="3"/>
      <c r="B86" s="161"/>
      <c r="C86" s="161"/>
      <c r="D86" s="18"/>
      <c r="E86" s="22"/>
      <c r="F86" s="13"/>
      <c r="G86" s="26"/>
      <c r="H86" s="14"/>
      <c r="I86" s="161"/>
      <c r="J86" s="355"/>
      <c r="K86" s="356"/>
      <c r="L86" s="356"/>
      <c r="M86" s="165"/>
    </row>
    <row r="87" spans="1:50" s="2" customFormat="1" x14ac:dyDescent="0.25">
      <c r="A87" s="3"/>
      <c r="B87" s="161"/>
      <c r="C87" s="161"/>
      <c r="D87" s="18"/>
      <c r="E87" s="22"/>
      <c r="F87" s="13"/>
      <c r="G87" s="26"/>
      <c r="H87" s="14"/>
      <c r="I87" s="161"/>
      <c r="J87" s="355"/>
      <c r="K87" s="356"/>
      <c r="L87" s="356"/>
      <c r="M87" s="165"/>
    </row>
    <row r="88" spans="1:50" s="2" customFormat="1" x14ac:dyDescent="0.25">
      <c r="A88" s="3"/>
      <c r="B88" s="161"/>
      <c r="C88" s="161"/>
      <c r="D88" s="18"/>
      <c r="E88" s="22"/>
      <c r="F88" s="13"/>
      <c r="G88" s="26"/>
      <c r="H88" s="14"/>
      <c r="I88" s="161"/>
      <c r="J88" s="355"/>
      <c r="K88" s="356"/>
      <c r="L88" s="356"/>
      <c r="M88" s="165"/>
    </row>
    <row r="89" spans="1:50" s="2" customFormat="1" x14ac:dyDescent="0.25">
      <c r="A89" s="3"/>
      <c r="B89" s="161"/>
      <c r="C89" s="161"/>
      <c r="D89" s="18"/>
      <c r="E89" s="22"/>
      <c r="F89" s="13"/>
      <c r="G89" s="26"/>
      <c r="H89" s="14"/>
      <c r="I89" s="161"/>
      <c r="J89" s="355"/>
      <c r="K89" s="356"/>
      <c r="L89" s="356"/>
      <c r="M89" s="165"/>
    </row>
    <row r="90" spans="1:50" s="2" customFormat="1" x14ac:dyDescent="0.25">
      <c r="A90" s="3"/>
      <c r="B90" s="161"/>
      <c r="C90" s="161"/>
      <c r="D90" s="18"/>
      <c r="E90" s="22"/>
      <c r="F90" s="13"/>
      <c r="G90" s="26"/>
      <c r="H90" s="14"/>
      <c r="I90" s="161"/>
      <c r="J90" s="355"/>
      <c r="K90" s="356"/>
      <c r="L90" s="356"/>
      <c r="M90" s="165"/>
    </row>
    <row r="91" spans="1:50" s="2" customFormat="1" x14ac:dyDescent="0.25">
      <c r="A91" s="3"/>
      <c r="B91" s="161"/>
      <c r="C91" s="161"/>
      <c r="D91" s="18"/>
      <c r="E91" s="22"/>
      <c r="F91" s="13"/>
      <c r="G91" s="26"/>
      <c r="H91" s="14"/>
      <c r="I91" s="161"/>
      <c r="J91" s="355"/>
      <c r="K91" s="356"/>
      <c r="L91" s="356"/>
      <c r="M91" s="165"/>
    </row>
    <row r="92" spans="1:50" s="2" customFormat="1" x14ac:dyDescent="0.25">
      <c r="A92" s="3"/>
      <c r="B92" s="161"/>
      <c r="C92" s="161"/>
      <c r="D92" s="18"/>
      <c r="E92" s="22"/>
      <c r="F92" s="13"/>
      <c r="G92" s="26"/>
      <c r="H92" s="14"/>
      <c r="I92" s="161"/>
      <c r="J92" s="355"/>
      <c r="K92" s="356"/>
      <c r="L92" s="356"/>
      <c r="M92" s="165"/>
    </row>
    <row r="93" spans="1:50" s="2" customFormat="1" x14ac:dyDescent="0.25">
      <c r="A93" s="3"/>
      <c r="B93" s="161"/>
      <c r="C93" s="161"/>
      <c r="D93" s="18"/>
      <c r="E93" s="22"/>
      <c r="F93" s="13"/>
      <c r="G93" s="26"/>
      <c r="H93" s="14"/>
      <c r="I93" s="161"/>
      <c r="J93" s="355"/>
      <c r="K93" s="356"/>
      <c r="L93" s="356"/>
      <c r="M93" s="165"/>
    </row>
    <row r="94" spans="1:50" s="2" customFormat="1" x14ac:dyDescent="0.25">
      <c r="A94" s="3"/>
      <c r="B94" s="161"/>
      <c r="C94" s="161"/>
      <c r="D94" s="18"/>
      <c r="E94" s="22"/>
      <c r="F94" s="13"/>
      <c r="G94" s="26"/>
      <c r="H94" s="14"/>
      <c r="I94" s="161"/>
      <c r="J94" s="355"/>
      <c r="K94" s="356"/>
      <c r="L94" s="356"/>
      <c r="M94" s="165"/>
    </row>
    <row r="95" spans="1:50" s="2" customFormat="1" x14ac:dyDescent="0.25">
      <c r="A95" s="3"/>
      <c r="B95" s="161"/>
      <c r="C95" s="161"/>
      <c r="D95" s="18"/>
      <c r="E95" s="22"/>
      <c r="F95" s="13"/>
      <c r="G95" s="26"/>
      <c r="H95" s="14"/>
      <c r="I95" s="161"/>
      <c r="J95" s="355"/>
      <c r="K95" s="356"/>
      <c r="L95" s="356"/>
      <c r="M95" s="165"/>
    </row>
    <row r="96" spans="1:50" s="2" customFormat="1" x14ac:dyDescent="0.25">
      <c r="A96" s="3"/>
      <c r="B96" s="161"/>
      <c r="C96" s="161"/>
      <c r="D96" s="18"/>
      <c r="E96" s="22"/>
      <c r="F96" s="13"/>
      <c r="G96" s="26"/>
      <c r="H96" s="14"/>
      <c r="I96" s="161"/>
      <c r="J96" s="355"/>
      <c r="K96" s="356"/>
      <c r="L96" s="356"/>
      <c r="M96" s="165"/>
    </row>
    <row r="97" spans="1:13" s="2" customFormat="1" x14ac:dyDescent="0.25">
      <c r="A97" s="3"/>
      <c r="B97" s="161"/>
      <c r="C97" s="161"/>
      <c r="D97" s="18"/>
      <c r="E97" s="22"/>
      <c r="F97" s="13"/>
      <c r="G97" s="26"/>
      <c r="H97" s="14"/>
      <c r="I97" s="161"/>
      <c r="J97" s="355"/>
      <c r="K97" s="356"/>
      <c r="L97" s="356"/>
      <c r="M97" s="165"/>
    </row>
    <row r="98" spans="1:13" s="2" customFormat="1" x14ac:dyDescent="0.25">
      <c r="A98" s="3"/>
      <c r="B98" s="161"/>
      <c r="C98" s="161"/>
      <c r="D98" s="18"/>
      <c r="E98" s="22"/>
      <c r="F98" s="13"/>
      <c r="G98" s="26"/>
      <c r="H98" s="14"/>
      <c r="I98" s="161"/>
      <c r="J98" s="355"/>
      <c r="K98" s="356"/>
      <c r="L98" s="356"/>
      <c r="M98" s="165"/>
    </row>
    <row r="99" spans="1:13" s="2" customFormat="1" x14ac:dyDescent="0.25">
      <c r="A99" s="3"/>
      <c r="B99" s="161"/>
      <c r="C99" s="161"/>
      <c r="D99" s="18"/>
      <c r="E99" s="22"/>
      <c r="F99" s="13"/>
      <c r="G99" s="26"/>
      <c r="H99" s="14"/>
      <c r="I99" s="161"/>
      <c r="J99" s="355"/>
      <c r="K99" s="356"/>
      <c r="L99" s="356"/>
      <c r="M99" s="165"/>
    </row>
    <row r="100" spans="1:13" s="2" customFormat="1" x14ac:dyDescent="0.25">
      <c r="A100" s="3"/>
      <c r="B100" s="161"/>
      <c r="C100" s="161"/>
      <c r="D100" s="18"/>
      <c r="E100" s="22"/>
      <c r="F100" s="13"/>
      <c r="G100" s="26"/>
      <c r="H100" s="14"/>
      <c r="I100" s="161"/>
      <c r="J100" s="355"/>
      <c r="K100" s="356"/>
      <c r="L100" s="356"/>
      <c r="M100" s="165"/>
    </row>
    <row r="101" spans="1:13" s="2" customFormat="1" x14ac:dyDescent="0.25">
      <c r="A101" s="3"/>
      <c r="B101" s="161"/>
      <c r="C101" s="161"/>
      <c r="D101" s="18"/>
      <c r="E101" s="22"/>
      <c r="F101" s="13"/>
      <c r="G101" s="26"/>
      <c r="H101" s="14"/>
      <c r="I101" s="161"/>
      <c r="J101" s="355"/>
      <c r="K101" s="356"/>
      <c r="L101" s="356"/>
      <c r="M101" s="165"/>
    </row>
    <row r="102" spans="1:13" s="2" customFormat="1" x14ac:dyDescent="0.25">
      <c r="A102" s="3"/>
      <c r="B102" s="161"/>
      <c r="C102" s="161"/>
      <c r="D102" s="18"/>
      <c r="E102" s="22"/>
      <c r="F102" s="13"/>
      <c r="G102" s="26"/>
      <c r="H102" s="14"/>
      <c r="I102" s="161"/>
      <c r="J102" s="355"/>
      <c r="K102" s="356"/>
      <c r="L102" s="356"/>
      <c r="M102" s="165"/>
    </row>
    <row r="103" spans="1:13" s="2" customFormat="1" x14ac:dyDescent="0.25">
      <c r="A103" s="3"/>
      <c r="B103" s="161"/>
      <c r="C103" s="161"/>
      <c r="D103" s="18"/>
      <c r="E103" s="22"/>
      <c r="F103" s="13"/>
      <c r="G103" s="26"/>
      <c r="H103" s="14"/>
      <c r="I103" s="161"/>
      <c r="J103" s="355"/>
      <c r="K103" s="356"/>
      <c r="L103" s="356"/>
      <c r="M103" s="165"/>
    </row>
    <row r="104" spans="1:13" s="2" customFormat="1" x14ac:dyDescent="0.25">
      <c r="A104" s="3"/>
      <c r="B104" s="161"/>
      <c r="C104" s="161"/>
      <c r="D104" s="18"/>
      <c r="E104" s="22"/>
      <c r="F104" s="13"/>
      <c r="G104" s="26"/>
      <c r="H104" s="14"/>
      <c r="I104" s="161"/>
      <c r="J104" s="355"/>
      <c r="K104" s="356"/>
      <c r="L104" s="356"/>
      <c r="M104" s="165"/>
    </row>
    <row r="105" spans="1:13" s="2" customFormat="1" x14ac:dyDescent="0.25">
      <c r="A105" s="3"/>
      <c r="B105" s="161"/>
      <c r="C105" s="161"/>
      <c r="D105" s="18"/>
      <c r="E105" s="22"/>
      <c r="F105" s="13"/>
      <c r="G105" s="26"/>
      <c r="H105" s="14"/>
      <c r="I105" s="161"/>
      <c r="J105" s="355"/>
      <c r="K105" s="356"/>
      <c r="L105" s="356"/>
      <c r="M105" s="165"/>
    </row>
    <row r="106" spans="1:13" s="2" customFormat="1" x14ac:dyDescent="0.25">
      <c r="A106" s="3"/>
      <c r="B106" s="161"/>
      <c r="C106" s="161"/>
      <c r="D106" s="18"/>
      <c r="E106" s="22"/>
      <c r="F106" s="13"/>
      <c r="G106" s="26"/>
      <c r="H106" s="14"/>
      <c r="I106" s="161"/>
      <c r="J106" s="355"/>
      <c r="K106" s="356"/>
      <c r="L106" s="356"/>
      <c r="M106" s="165"/>
    </row>
    <row r="107" spans="1:13" s="2" customFormat="1" x14ac:dyDescent="0.25">
      <c r="A107" s="3"/>
      <c r="B107" s="161"/>
      <c r="C107" s="161"/>
      <c r="D107" s="18"/>
      <c r="E107" s="22"/>
      <c r="F107" s="13"/>
      <c r="G107" s="26"/>
      <c r="H107" s="14"/>
      <c r="I107" s="161"/>
      <c r="J107" s="355"/>
      <c r="K107" s="356"/>
      <c r="L107" s="356"/>
      <c r="M107" s="165"/>
    </row>
    <row r="108" spans="1:13" s="2" customFormat="1" x14ac:dyDescent="0.25">
      <c r="A108" s="3"/>
      <c r="B108" s="161"/>
      <c r="C108" s="161"/>
      <c r="D108" s="18"/>
      <c r="E108" s="22"/>
      <c r="F108" s="13"/>
      <c r="G108" s="26"/>
      <c r="H108" s="14"/>
      <c r="I108" s="161"/>
      <c r="J108" s="355"/>
      <c r="K108" s="356"/>
      <c r="L108" s="356"/>
      <c r="M108" s="165"/>
    </row>
    <row r="109" spans="1:13" s="2" customFormat="1" x14ac:dyDescent="0.25">
      <c r="A109" s="3"/>
      <c r="B109" s="161"/>
      <c r="C109" s="161"/>
      <c r="D109" s="18"/>
      <c r="E109" s="22"/>
      <c r="F109" s="13"/>
      <c r="G109" s="26"/>
      <c r="H109" s="14"/>
      <c r="I109" s="161"/>
      <c r="J109" s="355"/>
      <c r="K109" s="356"/>
      <c r="L109" s="356"/>
      <c r="M109" s="165"/>
    </row>
    <row r="110" spans="1:13" s="2" customFormat="1" x14ac:dyDescent="0.25">
      <c r="A110" s="3"/>
      <c r="B110" s="161"/>
      <c r="C110" s="161"/>
      <c r="D110" s="18"/>
      <c r="E110" s="22"/>
      <c r="F110" s="13"/>
      <c r="G110" s="26"/>
      <c r="H110" s="14"/>
      <c r="I110" s="161"/>
      <c r="J110" s="355"/>
      <c r="K110" s="356"/>
      <c r="L110" s="356"/>
      <c r="M110" s="165"/>
    </row>
    <row r="111" spans="1:13" s="2" customFormat="1" x14ac:dyDescent="0.25">
      <c r="A111" s="3"/>
      <c r="B111" s="161"/>
      <c r="C111" s="161"/>
      <c r="D111" s="18"/>
      <c r="E111" s="22"/>
      <c r="F111" s="13"/>
      <c r="G111" s="26"/>
      <c r="H111" s="14"/>
      <c r="I111" s="161"/>
      <c r="J111" s="355"/>
      <c r="K111" s="356"/>
      <c r="L111" s="356"/>
      <c r="M111" s="165"/>
    </row>
    <row r="112" spans="1:13" s="2" customFormat="1" x14ac:dyDescent="0.25">
      <c r="A112" s="3"/>
      <c r="B112" s="161"/>
      <c r="C112" s="161"/>
      <c r="D112" s="18"/>
      <c r="E112" s="22"/>
      <c r="F112" s="13"/>
      <c r="G112" s="26"/>
      <c r="H112" s="14"/>
      <c r="I112" s="161"/>
      <c r="J112" s="355"/>
      <c r="K112" s="356"/>
      <c r="L112" s="356"/>
      <c r="M112" s="165"/>
    </row>
    <row r="113" spans="1:13" s="2" customFormat="1" x14ac:dyDescent="0.25">
      <c r="A113" s="3"/>
      <c r="B113" s="161"/>
      <c r="C113" s="161"/>
      <c r="D113" s="18"/>
      <c r="E113" s="22"/>
      <c r="F113" s="13"/>
      <c r="G113" s="26"/>
      <c r="H113" s="14"/>
      <c r="I113" s="161"/>
      <c r="J113" s="355"/>
      <c r="K113" s="356"/>
      <c r="L113" s="356"/>
      <c r="M113" s="165"/>
    </row>
    <row r="114" spans="1:13" s="2" customFormat="1" x14ac:dyDescent="0.25">
      <c r="A114" s="3"/>
      <c r="B114" s="161"/>
      <c r="C114" s="161"/>
      <c r="D114" s="18"/>
      <c r="E114" s="22"/>
      <c r="F114" s="13"/>
      <c r="G114" s="26"/>
      <c r="H114" s="14"/>
      <c r="I114" s="161"/>
      <c r="J114" s="355"/>
      <c r="K114" s="356"/>
      <c r="L114" s="356"/>
      <c r="M114" s="165"/>
    </row>
    <row r="115" spans="1:13" s="2" customFormat="1" x14ac:dyDescent="0.25">
      <c r="A115" s="3"/>
      <c r="B115" s="161"/>
      <c r="C115" s="161"/>
      <c r="D115" s="18"/>
      <c r="E115" s="22"/>
      <c r="F115" s="13"/>
      <c r="G115" s="26"/>
      <c r="H115" s="14"/>
      <c r="I115" s="161"/>
      <c r="J115" s="355"/>
      <c r="K115" s="356"/>
      <c r="L115" s="356"/>
      <c r="M115" s="165"/>
    </row>
    <row r="116" spans="1:13" s="2" customFormat="1" x14ac:dyDescent="0.25">
      <c r="A116" s="3"/>
      <c r="B116" s="161"/>
      <c r="C116" s="161"/>
      <c r="D116" s="18"/>
      <c r="E116" s="22"/>
      <c r="F116" s="13"/>
      <c r="G116" s="26"/>
      <c r="H116" s="14"/>
      <c r="I116" s="161"/>
      <c r="J116" s="355"/>
      <c r="K116" s="356"/>
      <c r="L116" s="356"/>
      <c r="M116" s="165"/>
    </row>
    <row r="117" spans="1:13" s="2" customFormat="1" x14ac:dyDescent="0.25">
      <c r="A117" s="3"/>
      <c r="B117" s="161"/>
      <c r="C117" s="161"/>
      <c r="D117" s="18"/>
      <c r="E117" s="22"/>
      <c r="F117" s="13"/>
      <c r="G117" s="26"/>
      <c r="H117" s="14"/>
      <c r="I117" s="161"/>
      <c r="J117" s="355"/>
      <c r="K117" s="356"/>
      <c r="L117" s="356"/>
      <c r="M117" s="165"/>
    </row>
    <row r="118" spans="1:13" s="2" customFormat="1" x14ac:dyDescent="0.25">
      <c r="A118" s="3"/>
      <c r="B118" s="161"/>
      <c r="C118" s="161"/>
      <c r="D118" s="18"/>
      <c r="E118" s="22"/>
      <c r="F118" s="13"/>
      <c r="G118" s="26"/>
      <c r="H118" s="14"/>
      <c r="I118" s="161"/>
      <c r="J118" s="355"/>
      <c r="K118" s="356"/>
      <c r="L118" s="356"/>
      <c r="M118" s="165"/>
    </row>
    <row r="119" spans="1:13" s="2" customFormat="1" x14ac:dyDescent="0.25">
      <c r="A119" s="3"/>
      <c r="B119" s="161"/>
      <c r="C119" s="161"/>
      <c r="D119" s="18"/>
      <c r="E119" s="22"/>
      <c r="F119" s="13"/>
      <c r="G119" s="26"/>
      <c r="H119" s="14"/>
      <c r="I119" s="161"/>
      <c r="J119" s="355"/>
      <c r="K119" s="356"/>
      <c r="L119" s="356"/>
      <c r="M119" s="165"/>
    </row>
    <row r="120" spans="1:13" s="2" customFormat="1" x14ac:dyDescent="0.25">
      <c r="A120" s="3"/>
      <c r="B120" s="161"/>
      <c r="C120" s="161"/>
      <c r="D120" s="18"/>
      <c r="E120" s="22"/>
      <c r="F120" s="13"/>
      <c r="G120" s="26"/>
      <c r="H120" s="14"/>
      <c r="I120" s="161"/>
      <c r="J120" s="355"/>
      <c r="K120" s="356"/>
      <c r="L120" s="356"/>
      <c r="M120" s="165"/>
    </row>
    <row r="121" spans="1:13" s="2" customFormat="1" x14ac:dyDescent="0.25">
      <c r="A121" s="3"/>
      <c r="B121" s="161"/>
      <c r="C121" s="161"/>
      <c r="D121" s="18"/>
      <c r="E121" s="22"/>
      <c r="F121" s="13"/>
      <c r="G121" s="26"/>
      <c r="H121" s="14"/>
      <c r="I121" s="161"/>
      <c r="J121" s="355"/>
      <c r="K121" s="356"/>
      <c r="L121" s="356"/>
      <c r="M121" s="165"/>
    </row>
    <row r="122" spans="1:13" s="2" customFormat="1" x14ac:dyDescent="0.25">
      <c r="A122" s="3"/>
      <c r="B122" s="161"/>
      <c r="C122" s="161"/>
      <c r="D122" s="18"/>
      <c r="E122" s="22"/>
      <c r="F122" s="13"/>
      <c r="G122" s="26"/>
      <c r="H122" s="14"/>
      <c r="I122" s="161"/>
      <c r="J122" s="355"/>
      <c r="K122" s="356"/>
      <c r="L122" s="356"/>
      <c r="M122" s="165"/>
    </row>
    <row r="123" spans="1:13" s="2" customFormat="1" x14ac:dyDescent="0.25">
      <c r="A123" s="3"/>
      <c r="B123" s="161"/>
      <c r="C123" s="161"/>
      <c r="D123" s="18"/>
      <c r="E123" s="22"/>
      <c r="F123" s="13"/>
      <c r="G123" s="26"/>
      <c r="H123" s="14"/>
      <c r="I123" s="161"/>
      <c r="J123" s="355"/>
      <c r="K123" s="356"/>
      <c r="L123" s="356"/>
      <c r="M123" s="165"/>
    </row>
    <row r="124" spans="1:13" s="2" customFormat="1" x14ac:dyDescent="0.25">
      <c r="A124" s="3"/>
      <c r="B124" s="161"/>
      <c r="C124" s="161"/>
      <c r="D124" s="18"/>
      <c r="E124" s="22"/>
      <c r="F124" s="13"/>
      <c r="G124" s="26"/>
      <c r="H124" s="14"/>
      <c r="I124" s="161"/>
      <c r="J124" s="355"/>
      <c r="K124" s="356"/>
      <c r="L124" s="356"/>
      <c r="M124" s="165"/>
    </row>
    <row r="125" spans="1:13" s="2" customFormat="1" x14ac:dyDescent="0.25">
      <c r="A125" s="3"/>
      <c r="B125" s="161"/>
      <c r="C125" s="161"/>
      <c r="D125" s="18"/>
      <c r="E125" s="22"/>
      <c r="F125" s="13"/>
      <c r="G125" s="26"/>
      <c r="H125" s="14"/>
      <c r="I125" s="161"/>
      <c r="J125" s="355"/>
      <c r="K125" s="356"/>
      <c r="L125" s="356"/>
      <c r="M125" s="165"/>
    </row>
    <row r="126" spans="1:13" s="2" customFormat="1" x14ac:dyDescent="0.25">
      <c r="A126" s="3"/>
      <c r="B126" s="161"/>
      <c r="C126" s="161"/>
      <c r="D126" s="18"/>
      <c r="E126" s="22"/>
      <c r="F126" s="13"/>
      <c r="G126" s="26"/>
      <c r="H126" s="14"/>
      <c r="I126" s="161"/>
      <c r="J126" s="355"/>
      <c r="K126" s="356"/>
      <c r="L126" s="356"/>
      <c r="M126" s="165"/>
    </row>
    <row r="127" spans="1:13" s="2" customFormat="1" x14ac:dyDescent="0.25">
      <c r="A127" s="3"/>
      <c r="B127" s="161"/>
      <c r="C127" s="161"/>
      <c r="D127" s="18"/>
      <c r="E127" s="22"/>
      <c r="F127" s="13"/>
      <c r="G127" s="26"/>
      <c r="H127" s="14"/>
      <c r="I127" s="161"/>
      <c r="J127" s="355"/>
      <c r="K127" s="356"/>
      <c r="L127" s="356"/>
      <c r="M127" s="165"/>
    </row>
    <row r="128" spans="1:13" s="2" customFormat="1" x14ac:dyDescent="0.25">
      <c r="A128" s="3"/>
      <c r="B128" s="161"/>
      <c r="C128" s="161"/>
      <c r="D128" s="18"/>
      <c r="E128" s="22"/>
      <c r="F128" s="13"/>
      <c r="G128" s="26"/>
      <c r="H128" s="14"/>
      <c r="I128" s="161"/>
      <c r="J128" s="355"/>
      <c r="K128" s="356"/>
      <c r="L128" s="356"/>
      <c r="M128" s="165"/>
    </row>
    <row r="129" spans="1:13" s="2" customFormat="1" x14ac:dyDescent="0.25">
      <c r="A129" s="3"/>
      <c r="B129" s="161"/>
      <c r="C129" s="161"/>
      <c r="D129" s="18"/>
      <c r="E129" s="22"/>
      <c r="F129" s="13"/>
      <c r="G129" s="26"/>
      <c r="H129" s="14"/>
      <c r="I129" s="161"/>
      <c r="J129" s="355"/>
      <c r="K129" s="356"/>
      <c r="L129" s="356"/>
      <c r="M129" s="165"/>
    </row>
    <row r="130" spans="1:13" s="2" customFormat="1" x14ac:dyDescent="0.25">
      <c r="A130" s="3"/>
      <c r="B130" s="161"/>
      <c r="C130" s="161"/>
      <c r="D130" s="18"/>
      <c r="E130" s="22"/>
      <c r="F130" s="13"/>
      <c r="G130" s="26"/>
      <c r="H130" s="14"/>
      <c r="I130" s="161"/>
      <c r="J130" s="355"/>
      <c r="K130" s="356"/>
      <c r="L130" s="356"/>
      <c r="M130" s="165"/>
    </row>
    <row r="131" spans="1:13" s="2" customFormat="1" x14ac:dyDescent="0.25">
      <c r="A131" s="3"/>
      <c r="B131" s="161"/>
      <c r="C131" s="161"/>
      <c r="D131" s="18"/>
      <c r="E131" s="22"/>
      <c r="F131" s="13"/>
      <c r="G131" s="26"/>
      <c r="H131" s="14"/>
      <c r="I131" s="161"/>
      <c r="J131" s="355"/>
      <c r="K131" s="356"/>
      <c r="L131" s="356"/>
      <c r="M131" s="165"/>
    </row>
    <row r="132" spans="1:13" s="2" customFormat="1" x14ac:dyDescent="0.25">
      <c r="A132" s="3"/>
      <c r="B132" s="161"/>
      <c r="C132" s="161"/>
      <c r="D132" s="18"/>
      <c r="E132" s="22"/>
      <c r="F132" s="13"/>
      <c r="G132" s="26"/>
      <c r="H132" s="14"/>
      <c r="I132" s="161"/>
      <c r="J132" s="355"/>
      <c r="K132" s="356"/>
      <c r="L132" s="356"/>
      <c r="M132" s="165"/>
    </row>
    <row r="133" spans="1:13" s="2" customFormat="1" x14ac:dyDescent="0.25">
      <c r="A133" s="3"/>
      <c r="B133" s="161"/>
      <c r="C133" s="161"/>
      <c r="D133" s="18"/>
      <c r="E133" s="22"/>
      <c r="F133" s="13"/>
      <c r="G133" s="26"/>
      <c r="H133" s="14"/>
      <c r="I133" s="161"/>
      <c r="J133" s="355"/>
      <c r="K133" s="356"/>
      <c r="L133" s="356"/>
      <c r="M133" s="165"/>
    </row>
    <row r="134" spans="1:13" s="2" customFormat="1" x14ac:dyDescent="0.25">
      <c r="A134" s="3"/>
      <c r="B134" s="161"/>
      <c r="C134" s="161"/>
      <c r="D134" s="18"/>
      <c r="E134" s="22"/>
      <c r="F134" s="13"/>
      <c r="G134" s="26"/>
      <c r="H134" s="14"/>
      <c r="I134" s="161"/>
      <c r="J134" s="355"/>
      <c r="K134" s="356"/>
      <c r="L134" s="356"/>
      <c r="M134" s="165"/>
    </row>
    <row r="135" spans="1:13" s="2" customFormat="1" x14ac:dyDescent="0.25">
      <c r="A135" s="3"/>
      <c r="B135" s="161"/>
      <c r="C135" s="161"/>
      <c r="D135" s="18"/>
      <c r="E135" s="22"/>
      <c r="F135" s="13"/>
      <c r="G135" s="26"/>
      <c r="H135" s="14"/>
      <c r="I135" s="161"/>
      <c r="J135" s="355"/>
      <c r="K135" s="356"/>
      <c r="L135" s="356"/>
      <c r="M135" s="165"/>
    </row>
    <row r="136" spans="1:13" s="2" customFormat="1" x14ac:dyDescent="0.25">
      <c r="A136" s="3"/>
      <c r="B136" s="161"/>
      <c r="C136" s="161"/>
      <c r="D136" s="18"/>
      <c r="E136" s="22"/>
      <c r="F136" s="13"/>
      <c r="G136" s="26"/>
      <c r="H136" s="14"/>
      <c r="I136" s="161"/>
      <c r="J136" s="355"/>
      <c r="K136" s="356"/>
      <c r="L136" s="356"/>
      <c r="M136" s="165"/>
    </row>
    <row r="137" spans="1:13" s="2" customFormat="1" x14ac:dyDescent="0.25">
      <c r="A137" s="3"/>
      <c r="B137" s="161"/>
      <c r="C137" s="161"/>
      <c r="D137" s="18"/>
      <c r="E137" s="22"/>
      <c r="F137" s="13"/>
      <c r="G137" s="26"/>
      <c r="H137" s="14"/>
      <c r="I137" s="161"/>
      <c r="J137" s="355"/>
      <c r="K137" s="356"/>
      <c r="L137" s="356"/>
      <c r="M137" s="165"/>
    </row>
    <row r="138" spans="1:13" s="2" customFormat="1" x14ac:dyDescent="0.25">
      <c r="A138" s="3"/>
      <c r="B138" s="161"/>
      <c r="C138" s="161"/>
      <c r="D138" s="18"/>
      <c r="E138" s="22"/>
      <c r="F138" s="13"/>
      <c r="G138" s="26"/>
      <c r="H138" s="14"/>
      <c r="I138" s="161"/>
      <c r="J138" s="355"/>
      <c r="K138" s="356"/>
      <c r="L138" s="356"/>
      <c r="M138" s="165"/>
    </row>
    <row r="139" spans="1:13" s="2" customFormat="1" x14ac:dyDescent="0.25">
      <c r="A139" s="3"/>
      <c r="B139" s="161"/>
      <c r="C139" s="161"/>
      <c r="D139" s="18"/>
      <c r="E139" s="22"/>
      <c r="F139" s="13"/>
      <c r="G139" s="26"/>
      <c r="H139" s="14"/>
      <c r="I139" s="161"/>
      <c r="J139" s="355"/>
      <c r="K139" s="356"/>
      <c r="L139" s="356"/>
      <c r="M139" s="165"/>
    </row>
    <row r="140" spans="1:13" s="2" customFormat="1" x14ac:dyDescent="0.25">
      <c r="A140" s="3"/>
      <c r="B140" s="161"/>
      <c r="C140" s="161"/>
      <c r="D140" s="18"/>
      <c r="E140" s="22"/>
      <c r="F140" s="13"/>
      <c r="G140" s="26"/>
      <c r="H140" s="14"/>
      <c r="I140" s="161"/>
      <c r="J140" s="355"/>
      <c r="K140" s="356"/>
      <c r="L140" s="356"/>
      <c r="M140" s="165"/>
    </row>
    <row r="141" spans="1:13" s="2" customFormat="1" x14ac:dyDescent="0.25">
      <c r="A141" s="3"/>
      <c r="B141" s="207"/>
      <c r="C141" s="207"/>
      <c r="D141" s="18"/>
      <c r="E141" s="145"/>
      <c r="F141" s="23"/>
      <c r="G141" s="24"/>
      <c r="H141" s="25"/>
      <c r="I141" s="207"/>
      <c r="J141" s="355"/>
      <c r="K141" s="356"/>
      <c r="L141" s="356"/>
      <c r="M141" s="165"/>
    </row>
    <row r="142" spans="1:13" s="2" customFormat="1" x14ac:dyDescent="0.25">
      <c r="A142" s="3"/>
      <c r="B142" s="207"/>
      <c r="C142" s="207"/>
      <c r="D142" s="18"/>
      <c r="E142" s="145"/>
      <c r="F142" s="23"/>
      <c r="G142" s="24"/>
      <c r="H142" s="25"/>
      <c r="I142" s="207"/>
      <c r="J142" s="355"/>
      <c r="K142" s="356"/>
      <c r="L142" s="356"/>
      <c r="M142" s="165"/>
    </row>
    <row r="143" spans="1:13" s="2" customFormat="1" x14ac:dyDescent="0.25">
      <c r="A143" s="3"/>
      <c r="B143" s="207"/>
      <c r="C143" s="207"/>
      <c r="D143" s="18"/>
      <c r="E143" s="145"/>
      <c r="F143" s="23"/>
      <c r="G143" s="24"/>
      <c r="H143" s="25"/>
      <c r="I143" s="207"/>
      <c r="J143" s="355"/>
      <c r="K143" s="356"/>
      <c r="L143" s="356"/>
      <c r="M143" s="165"/>
    </row>
    <row r="144" spans="1:13" s="2" customFormat="1" x14ac:dyDescent="0.25">
      <c r="A144" s="3"/>
      <c r="B144" s="207"/>
      <c r="C144" s="207"/>
      <c r="D144" s="18"/>
      <c r="E144" s="145"/>
      <c r="F144" s="23"/>
      <c r="G144" s="24"/>
      <c r="H144" s="25"/>
      <c r="I144" s="207"/>
      <c r="J144" s="355"/>
      <c r="K144" s="356"/>
      <c r="L144" s="356"/>
      <c r="M144" s="165"/>
    </row>
    <row r="145" spans="1:13" s="2" customFormat="1" x14ac:dyDescent="0.25">
      <c r="A145" s="3"/>
      <c r="B145" s="207"/>
      <c r="C145" s="207"/>
      <c r="D145" s="18"/>
      <c r="E145" s="145"/>
      <c r="F145" s="23"/>
      <c r="G145" s="24"/>
      <c r="H145" s="25"/>
      <c r="I145" s="207"/>
      <c r="J145" s="355"/>
      <c r="K145" s="356"/>
      <c r="L145" s="356"/>
      <c r="M145" s="165"/>
    </row>
    <row r="146" spans="1:13" s="2" customFormat="1" x14ac:dyDescent="0.25">
      <c r="A146" s="3"/>
      <c r="B146" s="207"/>
      <c r="C146" s="207"/>
      <c r="D146" s="18"/>
      <c r="E146" s="145"/>
      <c r="F146" s="23"/>
      <c r="G146" s="24"/>
      <c r="H146" s="25"/>
      <c r="I146" s="207"/>
      <c r="J146" s="355"/>
      <c r="K146" s="356"/>
      <c r="L146" s="356"/>
      <c r="M146" s="165"/>
    </row>
    <row r="147" spans="1:13" s="2" customFormat="1" x14ac:dyDescent="0.25">
      <c r="A147" s="3"/>
      <c r="B147" s="208"/>
      <c r="C147" s="207"/>
      <c r="D147" s="18"/>
      <c r="E147" s="145"/>
      <c r="F147" s="23"/>
      <c r="G147" s="24"/>
      <c r="H147" s="25"/>
      <c r="I147" s="207"/>
      <c r="J147" s="355"/>
      <c r="K147" s="356"/>
      <c r="L147" s="356"/>
      <c r="M147" s="165"/>
    </row>
    <row r="148" spans="1:13" s="2" customFormat="1" x14ac:dyDescent="0.25">
      <c r="A148" s="3"/>
      <c r="B148" s="208"/>
      <c r="C148" s="207"/>
      <c r="D148" s="18"/>
      <c r="E148" s="145"/>
      <c r="F148" s="23"/>
      <c r="G148" s="24"/>
      <c r="H148" s="25"/>
      <c r="I148" s="207"/>
      <c r="J148" s="355"/>
      <c r="K148" s="356"/>
      <c r="L148" s="356"/>
      <c r="M148" s="165"/>
    </row>
  </sheetData>
  <sheetProtection algorithmName="SHA-512" hashValue="Cl1K3Yje70QURmJQ7yh5r5x6jfyfFV+kpC/wkHP8O5PDDy4LNVMOlnQbtHtG3u8UtHR5jrJpxVP3aEvejQG8tA==" saltValue="/GY3mrpP1xayn23nqjHtOA==" spinCount="100000" sheet="1" objects="1" scenarios="1" selectLockedCells="1"/>
  <autoFilter ref="A3:I83"/>
  <dataConsolidate/>
  <mergeCells count="18">
    <mergeCell ref="N34:U34"/>
    <mergeCell ref="A81:I81"/>
    <mergeCell ref="A44:I44"/>
    <mergeCell ref="A47:I47"/>
    <mergeCell ref="A54:I54"/>
    <mergeCell ref="N41:U41"/>
    <mergeCell ref="A2:I2"/>
    <mergeCell ref="A4:I4"/>
    <mergeCell ref="A11:I11"/>
    <mergeCell ref="A15:I15"/>
    <mergeCell ref="A14:I14"/>
    <mergeCell ref="A25:I25"/>
    <mergeCell ref="A28:I28"/>
    <mergeCell ref="A40:I40"/>
    <mergeCell ref="A79:I79"/>
    <mergeCell ref="A77:I77"/>
    <mergeCell ref="A57:I57"/>
    <mergeCell ref="A62:I62"/>
  </mergeCells>
  <conditionalFormatting sqref="G1">
    <cfRule type="expression" dxfId="267" priority="1348">
      <formula>G1="Oui"</formula>
    </cfRule>
  </conditionalFormatting>
  <conditionalFormatting sqref="G1">
    <cfRule type="expression" dxfId="266" priority="1347">
      <formula>G1="En grande partie"</formula>
    </cfRule>
  </conditionalFormatting>
  <conditionalFormatting sqref="G1">
    <cfRule type="expression" dxfId="265" priority="1346">
      <formula>G1="Partiellement"</formula>
    </cfRule>
  </conditionalFormatting>
  <conditionalFormatting sqref="G1">
    <cfRule type="expression" dxfId="264" priority="1345">
      <formula>G1="Non"</formula>
    </cfRule>
  </conditionalFormatting>
  <conditionalFormatting sqref="G1">
    <cfRule type="expression" dxfId="263" priority="1344">
      <formula>G1="Non applicable"</formula>
    </cfRule>
  </conditionalFormatting>
  <conditionalFormatting sqref="F58:F61 F27 F19:F24 F80 F82 F65:F75 F34:F39 F45:F46">
    <cfRule type="containsText" dxfId="262" priority="1336" operator="containsText" text="Oui">
      <formula>NOT(ISERROR(SEARCH("Oui",F19)))</formula>
    </cfRule>
  </conditionalFormatting>
  <conditionalFormatting sqref="F58:F61 F27 F19:F24 F80 F82 F65:F75 F34:F39 F45:F46">
    <cfRule type="containsText" dxfId="261" priority="1335" operator="containsText" text="Non">
      <formula>NOT(ISERROR(SEARCH("Non",F19)))</formula>
    </cfRule>
  </conditionalFormatting>
  <conditionalFormatting sqref="F58:F61 F27 F19:F24 F80 F82 F65:F75 F34:F39 F45:F46">
    <cfRule type="containsText" dxfId="260" priority="1334" operator="containsText" text="En grande partie">
      <formula>NOT(ISERROR(SEARCH("En grande partie",F19)))</formula>
    </cfRule>
  </conditionalFormatting>
  <conditionalFormatting sqref="F58:F61 F27 F19:F24 F80 F82 F65:F75 F34:F39 F45:F46">
    <cfRule type="containsText" dxfId="259" priority="1333" operator="containsText" text="Partiellement">
      <formula>NOT(ISERROR(SEARCH("Partiellement",F19)))</formula>
    </cfRule>
  </conditionalFormatting>
  <conditionalFormatting sqref="F58:F61 F27 F19:F24 F80 F82 F65:F75 F34:F39 F45:F46">
    <cfRule type="containsText" dxfId="258" priority="1332" operator="containsText" text="NA">
      <formula>NOT(ISERROR(SEARCH("NA",F19)))</formula>
    </cfRule>
  </conditionalFormatting>
  <conditionalFormatting sqref="F79">
    <cfRule type="containsText" dxfId="257" priority="626" operator="containsText" text="Oui">
      <formula>NOT(ISERROR(SEARCH("Oui",F79)))</formula>
    </cfRule>
  </conditionalFormatting>
  <conditionalFormatting sqref="F79">
    <cfRule type="containsText" dxfId="256" priority="625" operator="containsText" text="Non">
      <formula>NOT(ISERROR(SEARCH("Non",F79)))</formula>
    </cfRule>
  </conditionalFormatting>
  <conditionalFormatting sqref="F79">
    <cfRule type="containsText" dxfId="255" priority="624" operator="containsText" text="En grande partie">
      <formula>NOT(ISERROR(SEARCH("En grande partie",F79)))</formula>
    </cfRule>
  </conditionalFormatting>
  <conditionalFormatting sqref="F79">
    <cfRule type="containsText" dxfId="254" priority="623" operator="containsText" text="Partiellement">
      <formula>NOT(ISERROR(SEARCH("Partiellement",F79)))</formula>
    </cfRule>
  </conditionalFormatting>
  <conditionalFormatting sqref="F79">
    <cfRule type="containsText" dxfId="253" priority="622" operator="containsText" text="NA">
      <formula>NOT(ISERROR(SEARCH("NA",F79)))</formula>
    </cfRule>
  </conditionalFormatting>
  <conditionalFormatting sqref="F4">
    <cfRule type="containsText" dxfId="252" priority="621" operator="containsText" text="Oui">
      <formula>NOT(ISERROR(SEARCH("Oui",F4)))</formula>
    </cfRule>
  </conditionalFormatting>
  <conditionalFormatting sqref="F4">
    <cfRule type="containsText" dxfId="251" priority="620" operator="containsText" text="Non">
      <formula>NOT(ISERROR(SEARCH("Non",F4)))</formula>
    </cfRule>
  </conditionalFormatting>
  <conditionalFormatting sqref="F4">
    <cfRule type="containsText" dxfId="250" priority="619" operator="containsText" text="En grande partie">
      <formula>NOT(ISERROR(SEARCH("En grande partie",F4)))</formula>
    </cfRule>
  </conditionalFormatting>
  <conditionalFormatting sqref="F4">
    <cfRule type="containsText" dxfId="249" priority="618" operator="containsText" text="Partiellement">
      <formula>NOT(ISERROR(SEARCH("Partiellement",F4)))</formula>
    </cfRule>
  </conditionalFormatting>
  <conditionalFormatting sqref="F4">
    <cfRule type="containsText" dxfId="248" priority="617" operator="containsText" text="NA">
      <formula>NOT(ISERROR(SEARCH("NA",F4)))</formula>
    </cfRule>
  </conditionalFormatting>
  <conditionalFormatting sqref="F28">
    <cfRule type="containsText" dxfId="247" priority="586" operator="containsText" text="Oui">
      <formula>NOT(ISERROR(SEARCH("Oui",F28)))</formula>
    </cfRule>
  </conditionalFormatting>
  <conditionalFormatting sqref="F28">
    <cfRule type="containsText" dxfId="246" priority="585" operator="containsText" text="Non">
      <formula>NOT(ISERROR(SEARCH("Non",F28)))</formula>
    </cfRule>
  </conditionalFormatting>
  <conditionalFormatting sqref="F28">
    <cfRule type="containsText" dxfId="245" priority="584" operator="containsText" text="En grande partie">
      <formula>NOT(ISERROR(SEARCH("En grande partie",F28)))</formula>
    </cfRule>
  </conditionalFormatting>
  <conditionalFormatting sqref="F28">
    <cfRule type="containsText" dxfId="244" priority="583" operator="containsText" text="Partiellement">
      <formula>NOT(ISERROR(SEARCH("Partiellement",F28)))</formula>
    </cfRule>
  </conditionalFormatting>
  <conditionalFormatting sqref="F28">
    <cfRule type="containsText" dxfId="243" priority="582" operator="containsText" text="NA">
      <formula>NOT(ISERROR(SEARCH("NA",F28)))</formula>
    </cfRule>
  </conditionalFormatting>
  <conditionalFormatting sqref="F5:F10">
    <cfRule type="containsText" dxfId="242" priority="581" operator="containsText" text="Oui">
      <formula>NOT(ISERROR(SEARCH("Oui",F5)))</formula>
    </cfRule>
  </conditionalFormatting>
  <conditionalFormatting sqref="F5:F10">
    <cfRule type="containsText" dxfId="241" priority="580" operator="containsText" text="Non">
      <formula>NOT(ISERROR(SEARCH("Non",F5)))</formula>
    </cfRule>
  </conditionalFormatting>
  <conditionalFormatting sqref="F5:F10">
    <cfRule type="containsText" dxfId="240" priority="579" operator="containsText" text="En grande partie">
      <formula>NOT(ISERROR(SEARCH("En grande partie",F5)))</formula>
    </cfRule>
  </conditionalFormatting>
  <conditionalFormatting sqref="F5:F10">
    <cfRule type="containsText" dxfId="239" priority="578" operator="containsText" text="Partiellement">
      <formula>NOT(ISERROR(SEARCH("Partiellement",F5)))</formula>
    </cfRule>
  </conditionalFormatting>
  <conditionalFormatting sqref="F5:F10">
    <cfRule type="containsText" dxfId="238" priority="577" operator="containsText" text="NA">
      <formula>NOT(ISERROR(SEARCH("NA",F5)))</formula>
    </cfRule>
  </conditionalFormatting>
  <conditionalFormatting sqref="F44">
    <cfRule type="containsText" dxfId="237" priority="446" operator="containsText" text="Oui">
      <formula>NOT(ISERROR(SEARCH("Oui",F44)))</formula>
    </cfRule>
  </conditionalFormatting>
  <conditionalFormatting sqref="F44">
    <cfRule type="containsText" dxfId="236" priority="445" operator="containsText" text="Non">
      <formula>NOT(ISERROR(SEARCH("Non",F44)))</formula>
    </cfRule>
  </conditionalFormatting>
  <conditionalFormatting sqref="F44">
    <cfRule type="containsText" dxfId="235" priority="444" operator="containsText" text="En grande partie">
      <formula>NOT(ISERROR(SEARCH("En grande partie",F44)))</formula>
    </cfRule>
  </conditionalFormatting>
  <conditionalFormatting sqref="F44">
    <cfRule type="containsText" dxfId="234" priority="443" operator="containsText" text="Partiellement">
      <formula>NOT(ISERROR(SEARCH("Partiellement",F44)))</formula>
    </cfRule>
  </conditionalFormatting>
  <conditionalFormatting sqref="F44">
    <cfRule type="containsText" dxfId="233" priority="442" operator="containsText" text="NA">
      <formula>NOT(ISERROR(SEARCH("NA",F44)))</formula>
    </cfRule>
  </conditionalFormatting>
  <conditionalFormatting sqref="F57">
    <cfRule type="containsText" dxfId="232" priority="406" operator="containsText" text="Oui">
      <formula>NOT(ISERROR(SEARCH("Oui",F57)))</formula>
    </cfRule>
  </conditionalFormatting>
  <conditionalFormatting sqref="F57">
    <cfRule type="containsText" dxfId="231" priority="405" operator="containsText" text="Non">
      <formula>NOT(ISERROR(SEARCH("Non",F57)))</formula>
    </cfRule>
  </conditionalFormatting>
  <conditionalFormatting sqref="F57">
    <cfRule type="containsText" dxfId="230" priority="404" operator="containsText" text="En grande partie">
      <formula>NOT(ISERROR(SEARCH("En grande partie",F57)))</formula>
    </cfRule>
  </conditionalFormatting>
  <conditionalFormatting sqref="F57">
    <cfRule type="containsText" dxfId="229" priority="403" operator="containsText" text="Partiellement">
      <formula>NOT(ISERROR(SEARCH("Partiellement",F57)))</formula>
    </cfRule>
  </conditionalFormatting>
  <conditionalFormatting sqref="F57">
    <cfRule type="containsText" dxfId="228" priority="402" operator="containsText" text="NA">
      <formula>NOT(ISERROR(SEARCH("NA",F57)))</formula>
    </cfRule>
  </conditionalFormatting>
  <conditionalFormatting sqref="F62">
    <cfRule type="containsText" dxfId="227" priority="401" operator="containsText" text="Oui">
      <formula>NOT(ISERROR(SEARCH("Oui",F62)))</formula>
    </cfRule>
  </conditionalFormatting>
  <conditionalFormatting sqref="F62">
    <cfRule type="containsText" dxfId="226" priority="400" operator="containsText" text="Non">
      <formula>NOT(ISERROR(SEARCH("Non",F62)))</formula>
    </cfRule>
  </conditionalFormatting>
  <conditionalFormatting sqref="F62">
    <cfRule type="containsText" dxfId="225" priority="399" operator="containsText" text="En grande partie">
      <formula>NOT(ISERROR(SEARCH("En grande partie",F62)))</formula>
    </cfRule>
  </conditionalFormatting>
  <conditionalFormatting sqref="F62">
    <cfRule type="containsText" dxfId="224" priority="398" operator="containsText" text="Partiellement">
      <formula>NOT(ISERROR(SEARCH("Partiellement",F62)))</formula>
    </cfRule>
  </conditionalFormatting>
  <conditionalFormatting sqref="F62">
    <cfRule type="containsText" dxfId="223" priority="397" operator="containsText" text="NA">
      <formula>NOT(ISERROR(SEARCH("NA",F62)))</formula>
    </cfRule>
  </conditionalFormatting>
  <conditionalFormatting sqref="F47">
    <cfRule type="containsText" dxfId="222" priority="441" operator="containsText" text="Oui">
      <formula>NOT(ISERROR(SEARCH("Oui",F47)))</formula>
    </cfRule>
  </conditionalFormatting>
  <conditionalFormatting sqref="F47">
    <cfRule type="containsText" dxfId="221" priority="440" operator="containsText" text="Non">
      <formula>NOT(ISERROR(SEARCH("Non",F47)))</formula>
    </cfRule>
  </conditionalFormatting>
  <conditionalFormatting sqref="F47">
    <cfRule type="containsText" dxfId="220" priority="439" operator="containsText" text="En grande partie">
      <formula>NOT(ISERROR(SEARCH("En grande partie",F47)))</formula>
    </cfRule>
  </conditionalFormatting>
  <conditionalFormatting sqref="F47">
    <cfRule type="containsText" dxfId="219" priority="438" operator="containsText" text="Partiellement">
      <formula>NOT(ISERROR(SEARCH("Partiellement",F47)))</formula>
    </cfRule>
  </conditionalFormatting>
  <conditionalFormatting sqref="F47">
    <cfRule type="containsText" dxfId="218" priority="437" operator="containsText" text="NA">
      <formula>NOT(ISERROR(SEARCH("NA",F47)))</formula>
    </cfRule>
  </conditionalFormatting>
  <conditionalFormatting sqref="F15">
    <cfRule type="containsText" dxfId="217" priority="271" operator="containsText" text="Oui">
      <formula>NOT(ISERROR(SEARCH("Oui",F15)))</formula>
    </cfRule>
  </conditionalFormatting>
  <conditionalFormatting sqref="F15">
    <cfRule type="containsText" dxfId="216" priority="270" operator="containsText" text="Non">
      <formula>NOT(ISERROR(SEARCH("Non",F15)))</formula>
    </cfRule>
  </conditionalFormatting>
  <conditionalFormatting sqref="F15">
    <cfRule type="containsText" dxfId="215" priority="269" operator="containsText" text="En grande partie">
      <formula>NOT(ISERROR(SEARCH("En grande partie",F15)))</formula>
    </cfRule>
  </conditionalFormatting>
  <conditionalFormatting sqref="F15">
    <cfRule type="containsText" dxfId="214" priority="268" operator="containsText" text="Partiellement">
      <formula>NOT(ISERROR(SEARCH("Partiellement",F15)))</formula>
    </cfRule>
  </conditionalFormatting>
  <conditionalFormatting sqref="F15">
    <cfRule type="containsText" dxfId="213" priority="267" operator="containsText" text="NA">
      <formula>NOT(ISERROR(SEARCH("NA",F15)))</formula>
    </cfRule>
  </conditionalFormatting>
  <conditionalFormatting sqref="F11">
    <cfRule type="containsText" dxfId="212" priority="346" operator="containsText" text="Oui">
      <formula>NOT(ISERROR(SEARCH("Oui",F11)))</formula>
    </cfRule>
  </conditionalFormatting>
  <conditionalFormatting sqref="F11">
    <cfRule type="containsText" dxfId="211" priority="345" operator="containsText" text="Non">
      <formula>NOT(ISERROR(SEARCH("Non",F11)))</formula>
    </cfRule>
  </conditionalFormatting>
  <conditionalFormatting sqref="F11">
    <cfRule type="containsText" dxfId="210" priority="344" operator="containsText" text="En grande partie">
      <formula>NOT(ISERROR(SEARCH("En grande partie",F11)))</formula>
    </cfRule>
  </conditionalFormatting>
  <conditionalFormatting sqref="F11">
    <cfRule type="containsText" dxfId="209" priority="343" operator="containsText" text="Partiellement">
      <formula>NOT(ISERROR(SEARCH("Partiellement",F11)))</formula>
    </cfRule>
  </conditionalFormatting>
  <conditionalFormatting sqref="F11">
    <cfRule type="containsText" dxfId="208" priority="342" operator="containsText" text="NA">
      <formula>NOT(ISERROR(SEARCH("NA",F11)))</formula>
    </cfRule>
  </conditionalFormatting>
  <conditionalFormatting sqref="F77">
    <cfRule type="containsText" dxfId="207" priority="311" operator="containsText" text="Oui">
      <formula>NOT(ISERROR(SEARCH("Oui",F77)))</formula>
    </cfRule>
  </conditionalFormatting>
  <conditionalFormatting sqref="F77">
    <cfRule type="containsText" dxfId="206" priority="310" operator="containsText" text="Non">
      <formula>NOT(ISERROR(SEARCH("Non",F77)))</formula>
    </cfRule>
  </conditionalFormatting>
  <conditionalFormatting sqref="F77">
    <cfRule type="containsText" dxfId="205" priority="309" operator="containsText" text="En grande partie">
      <formula>NOT(ISERROR(SEARCH("En grande partie",F77)))</formula>
    </cfRule>
  </conditionalFormatting>
  <conditionalFormatting sqref="F77">
    <cfRule type="containsText" dxfId="204" priority="308" operator="containsText" text="Partiellement">
      <formula>NOT(ISERROR(SEARCH("Partiellement",F77)))</formula>
    </cfRule>
  </conditionalFormatting>
  <conditionalFormatting sqref="F77">
    <cfRule type="containsText" dxfId="203" priority="307" operator="containsText" text="NA">
      <formula>NOT(ISERROR(SEARCH("NA",F77)))</formula>
    </cfRule>
  </conditionalFormatting>
  <conditionalFormatting sqref="F25">
    <cfRule type="containsText" dxfId="202" priority="276" operator="containsText" text="Oui">
      <formula>NOT(ISERROR(SEARCH("Oui",F25)))</formula>
    </cfRule>
  </conditionalFormatting>
  <conditionalFormatting sqref="F25">
    <cfRule type="containsText" dxfId="201" priority="275" operator="containsText" text="Non">
      <formula>NOT(ISERROR(SEARCH("Non",F25)))</formula>
    </cfRule>
  </conditionalFormatting>
  <conditionalFormatting sqref="F25">
    <cfRule type="containsText" dxfId="200" priority="274" operator="containsText" text="En grande partie">
      <formula>NOT(ISERROR(SEARCH("En grande partie",F25)))</formula>
    </cfRule>
  </conditionalFormatting>
  <conditionalFormatting sqref="F25">
    <cfRule type="containsText" dxfId="199" priority="273" operator="containsText" text="Partiellement">
      <formula>NOT(ISERROR(SEARCH("Partiellement",F25)))</formula>
    </cfRule>
  </conditionalFormatting>
  <conditionalFormatting sqref="F25">
    <cfRule type="containsText" dxfId="198" priority="272" operator="containsText" text="NA">
      <formula>NOT(ISERROR(SEARCH("NA",F25)))</formula>
    </cfRule>
  </conditionalFormatting>
  <conditionalFormatting sqref="F14">
    <cfRule type="containsText" dxfId="197" priority="266" operator="containsText" text="Oui">
      <formula>NOT(ISERROR(SEARCH("Oui",F14)))</formula>
    </cfRule>
  </conditionalFormatting>
  <conditionalFormatting sqref="F14">
    <cfRule type="containsText" dxfId="196" priority="265" operator="containsText" text="Non">
      <formula>NOT(ISERROR(SEARCH("Non",F14)))</formula>
    </cfRule>
  </conditionalFormatting>
  <conditionalFormatting sqref="F14">
    <cfRule type="containsText" dxfId="195" priority="264" operator="containsText" text="En grande partie">
      <formula>NOT(ISERROR(SEARCH("En grande partie",F14)))</formula>
    </cfRule>
  </conditionalFormatting>
  <conditionalFormatting sqref="F14">
    <cfRule type="containsText" dxfId="194" priority="263" operator="containsText" text="Partiellement">
      <formula>NOT(ISERROR(SEARCH("Partiellement",F14)))</formula>
    </cfRule>
  </conditionalFormatting>
  <conditionalFormatting sqref="F14">
    <cfRule type="containsText" dxfId="193" priority="262" operator="containsText" text="NA">
      <formula>NOT(ISERROR(SEARCH("NA",F14)))</formula>
    </cfRule>
  </conditionalFormatting>
  <conditionalFormatting sqref="F54">
    <cfRule type="containsText" dxfId="192" priority="252" operator="containsText" text="NA">
      <formula>NOT(ISERROR(SEARCH("NA",F54)))</formula>
    </cfRule>
  </conditionalFormatting>
  <conditionalFormatting sqref="F54">
    <cfRule type="containsText" dxfId="191" priority="256" operator="containsText" text="Oui">
      <formula>NOT(ISERROR(SEARCH("Oui",F54)))</formula>
    </cfRule>
  </conditionalFormatting>
  <conditionalFormatting sqref="F54">
    <cfRule type="containsText" dxfId="190" priority="255" operator="containsText" text="Non">
      <formula>NOT(ISERROR(SEARCH("Non",F54)))</formula>
    </cfRule>
  </conditionalFormatting>
  <conditionalFormatting sqref="F54">
    <cfRule type="containsText" dxfId="189" priority="254" operator="containsText" text="En grande partie">
      <formula>NOT(ISERROR(SEARCH("En grande partie",F54)))</formula>
    </cfRule>
  </conditionalFormatting>
  <conditionalFormatting sqref="F54">
    <cfRule type="containsText" dxfId="188" priority="253" operator="containsText" text="Partiellement">
      <formula>NOT(ISERROR(SEARCH("Partiellement",F54)))</formula>
    </cfRule>
  </conditionalFormatting>
  <conditionalFormatting sqref="F12">
    <cfRule type="containsText" dxfId="187" priority="241" operator="containsText" text="Oui">
      <formula>NOT(ISERROR(SEARCH("Oui",F12)))</formula>
    </cfRule>
  </conditionalFormatting>
  <conditionalFormatting sqref="F12">
    <cfRule type="containsText" dxfId="186" priority="240" operator="containsText" text="Non">
      <formula>NOT(ISERROR(SEARCH("Non",F12)))</formula>
    </cfRule>
  </conditionalFormatting>
  <conditionalFormatting sqref="F12">
    <cfRule type="containsText" dxfId="185" priority="239" operator="containsText" text="En grande partie">
      <formula>NOT(ISERROR(SEARCH("En grande partie",F12)))</formula>
    </cfRule>
  </conditionalFormatting>
  <conditionalFormatting sqref="F12">
    <cfRule type="containsText" dxfId="184" priority="238" operator="containsText" text="Partiellement">
      <formula>NOT(ISERROR(SEARCH("Partiellement",F12)))</formula>
    </cfRule>
  </conditionalFormatting>
  <conditionalFormatting sqref="F12">
    <cfRule type="containsText" dxfId="183" priority="237" operator="containsText" text="NA">
      <formula>NOT(ISERROR(SEARCH("NA",F12)))</formula>
    </cfRule>
  </conditionalFormatting>
  <conditionalFormatting sqref="F16:F18">
    <cfRule type="containsText" dxfId="182" priority="236" operator="containsText" text="Oui">
      <formula>NOT(ISERROR(SEARCH("Oui",F16)))</formula>
    </cfRule>
  </conditionalFormatting>
  <conditionalFormatting sqref="F16:F18">
    <cfRule type="containsText" dxfId="181" priority="235" operator="containsText" text="Non">
      <formula>NOT(ISERROR(SEARCH("Non",F16)))</formula>
    </cfRule>
  </conditionalFormatting>
  <conditionalFormatting sqref="F16:F18">
    <cfRule type="containsText" dxfId="180" priority="234" operator="containsText" text="En grande partie">
      <formula>NOT(ISERROR(SEARCH("En grande partie",F16)))</formula>
    </cfRule>
  </conditionalFormatting>
  <conditionalFormatting sqref="F16:F18">
    <cfRule type="containsText" dxfId="179" priority="233" operator="containsText" text="Partiellement">
      <formula>NOT(ISERROR(SEARCH("Partiellement",F16)))</formula>
    </cfRule>
  </conditionalFormatting>
  <conditionalFormatting sqref="F16:F18">
    <cfRule type="containsText" dxfId="178" priority="232" operator="containsText" text="NA">
      <formula>NOT(ISERROR(SEARCH("NA",F16)))</formula>
    </cfRule>
  </conditionalFormatting>
  <conditionalFormatting sqref="F29:F33">
    <cfRule type="containsText" dxfId="177" priority="226" operator="containsText" text="Oui">
      <formula>NOT(ISERROR(SEARCH("Oui",F29)))</formula>
    </cfRule>
  </conditionalFormatting>
  <conditionalFormatting sqref="F29:F33">
    <cfRule type="containsText" dxfId="176" priority="225" operator="containsText" text="Non">
      <formula>NOT(ISERROR(SEARCH("Non",F29)))</formula>
    </cfRule>
  </conditionalFormatting>
  <conditionalFormatting sqref="F29:F33">
    <cfRule type="containsText" dxfId="175" priority="224" operator="containsText" text="En grande partie">
      <formula>NOT(ISERROR(SEARCH("En grande partie",F29)))</formula>
    </cfRule>
  </conditionalFormatting>
  <conditionalFormatting sqref="F29:F33">
    <cfRule type="containsText" dxfId="174" priority="223" operator="containsText" text="Partiellement">
      <formula>NOT(ISERROR(SEARCH("Partiellement",F29)))</formula>
    </cfRule>
  </conditionalFormatting>
  <conditionalFormatting sqref="F29:F33">
    <cfRule type="containsText" dxfId="173" priority="222" operator="containsText" text="NA">
      <formula>NOT(ISERROR(SEARCH("NA",F29)))</formula>
    </cfRule>
  </conditionalFormatting>
  <conditionalFormatting sqref="F48:F53">
    <cfRule type="containsText" dxfId="172" priority="206" operator="containsText" text="Oui">
      <formula>NOT(ISERROR(SEARCH("Oui",F48)))</formula>
    </cfRule>
  </conditionalFormatting>
  <conditionalFormatting sqref="F48:F53">
    <cfRule type="containsText" dxfId="171" priority="205" operator="containsText" text="Non">
      <formula>NOT(ISERROR(SEARCH("Non",F48)))</formula>
    </cfRule>
  </conditionalFormatting>
  <conditionalFormatting sqref="F48:F53">
    <cfRule type="containsText" dxfId="170" priority="204" operator="containsText" text="En grande partie">
      <formula>NOT(ISERROR(SEARCH("En grande partie",F48)))</formula>
    </cfRule>
  </conditionalFormatting>
  <conditionalFormatting sqref="F48:F53">
    <cfRule type="containsText" dxfId="169" priority="203" operator="containsText" text="Partiellement">
      <formula>NOT(ISERROR(SEARCH("Partiellement",F48)))</formula>
    </cfRule>
  </conditionalFormatting>
  <conditionalFormatting sqref="F48:F53">
    <cfRule type="containsText" dxfId="168" priority="202" operator="containsText" text="NA">
      <formula>NOT(ISERROR(SEARCH("NA",F48)))</formula>
    </cfRule>
  </conditionalFormatting>
  <conditionalFormatting sqref="F55">
    <cfRule type="containsText" dxfId="167" priority="201" operator="containsText" text="Oui">
      <formula>NOT(ISERROR(SEARCH("Oui",F55)))</formula>
    </cfRule>
  </conditionalFormatting>
  <conditionalFormatting sqref="F55">
    <cfRule type="containsText" dxfId="166" priority="200" operator="containsText" text="Non">
      <formula>NOT(ISERROR(SEARCH("Non",F55)))</formula>
    </cfRule>
  </conditionalFormatting>
  <conditionalFormatting sqref="F55">
    <cfRule type="containsText" dxfId="165" priority="199" operator="containsText" text="En grande partie">
      <formula>NOT(ISERROR(SEARCH("En grande partie",F55)))</formula>
    </cfRule>
  </conditionalFormatting>
  <conditionalFormatting sqref="F55">
    <cfRule type="containsText" dxfId="164" priority="198" operator="containsText" text="Partiellement">
      <formula>NOT(ISERROR(SEARCH("Partiellement",F55)))</formula>
    </cfRule>
  </conditionalFormatting>
  <conditionalFormatting sqref="F55">
    <cfRule type="containsText" dxfId="163" priority="197" operator="containsText" text="NA">
      <formula>NOT(ISERROR(SEARCH("NA",F55)))</formula>
    </cfRule>
  </conditionalFormatting>
  <conditionalFormatting sqref="F56">
    <cfRule type="containsText" dxfId="162" priority="196" operator="containsText" text="Oui">
      <formula>NOT(ISERROR(SEARCH("Oui",F56)))</formula>
    </cfRule>
  </conditionalFormatting>
  <conditionalFormatting sqref="F56">
    <cfRule type="containsText" dxfId="161" priority="195" operator="containsText" text="Non">
      <formula>NOT(ISERROR(SEARCH("Non",F56)))</formula>
    </cfRule>
  </conditionalFormatting>
  <conditionalFormatting sqref="F56">
    <cfRule type="containsText" dxfId="160" priority="194" operator="containsText" text="En grande partie">
      <formula>NOT(ISERROR(SEARCH("En grande partie",F56)))</formula>
    </cfRule>
  </conditionalFormatting>
  <conditionalFormatting sqref="F56">
    <cfRule type="containsText" dxfId="159" priority="193" operator="containsText" text="Partiellement">
      <formula>NOT(ISERROR(SEARCH("Partiellement",F56)))</formula>
    </cfRule>
  </conditionalFormatting>
  <conditionalFormatting sqref="F56">
    <cfRule type="containsText" dxfId="158" priority="192" operator="containsText" text="NA">
      <formula>NOT(ISERROR(SEARCH("NA",F56)))</formula>
    </cfRule>
  </conditionalFormatting>
  <conditionalFormatting sqref="F78">
    <cfRule type="containsText" dxfId="157" priority="166" operator="containsText" text="Oui">
      <formula>NOT(ISERROR(SEARCH("Oui",F78)))</formula>
    </cfRule>
  </conditionalFormatting>
  <conditionalFormatting sqref="F78">
    <cfRule type="containsText" dxfId="156" priority="165" operator="containsText" text="Non">
      <formula>NOT(ISERROR(SEARCH("Non",F78)))</formula>
    </cfRule>
  </conditionalFormatting>
  <conditionalFormatting sqref="F78">
    <cfRule type="containsText" dxfId="155" priority="164" operator="containsText" text="En grande partie">
      <formula>NOT(ISERROR(SEARCH("En grande partie",F78)))</formula>
    </cfRule>
  </conditionalFormatting>
  <conditionalFormatting sqref="F78">
    <cfRule type="containsText" dxfId="154" priority="163" operator="containsText" text="Partiellement">
      <formula>NOT(ISERROR(SEARCH("Partiellement",F78)))</formula>
    </cfRule>
  </conditionalFormatting>
  <conditionalFormatting sqref="F78">
    <cfRule type="containsText" dxfId="153" priority="162" operator="containsText" text="NA">
      <formula>NOT(ISERROR(SEARCH("NA",F78)))</formula>
    </cfRule>
  </conditionalFormatting>
  <conditionalFormatting sqref="F40">
    <cfRule type="containsText" dxfId="152" priority="151" operator="containsText" text="Oui">
      <formula>NOT(ISERROR(SEARCH("Oui",F40)))</formula>
    </cfRule>
  </conditionalFormatting>
  <conditionalFormatting sqref="F40">
    <cfRule type="containsText" dxfId="151" priority="150" operator="containsText" text="Non">
      <formula>NOT(ISERROR(SEARCH("Non",F40)))</formula>
    </cfRule>
  </conditionalFormatting>
  <conditionalFormatting sqref="F40">
    <cfRule type="containsText" dxfId="150" priority="149" operator="containsText" text="En grande partie">
      <formula>NOT(ISERROR(SEARCH("En grande partie",F40)))</formula>
    </cfRule>
  </conditionalFormatting>
  <conditionalFormatting sqref="F40">
    <cfRule type="containsText" dxfId="149" priority="148" operator="containsText" text="Partiellement">
      <formula>NOT(ISERROR(SEARCH("Partiellement",F40)))</formula>
    </cfRule>
  </conditionalFormatting>
  <conditionalFormatting sqref="F40">
    <cfRule type="containsText" dxfId="148" priority="147" operator="containsText" text="NA">
      <formula>NOT(ISERROR(SEARCH("NA",F40)))</formula>
    </cfRule>
  </conditionalFormatting>
  <conditionalFormatting sqref="F41:F43">
    <cfRule type="containsText" dxfId="147" priority="146" operator="containsText" text="Oui">
      <formula>NOT(ISERROR(SEARCH("Oui",F41)))</formula>
    </cfRule>
  </conditionalFormatting>
  <conditionalFormatting sqref="F41:F43">
    <cfRule type="containsText" dxfId="146" priority="145" operator="containsText" text="Non">
      <formula>NOT(ISERROR(SEARCH("Non",F41)))</formula>
    </cfRule>
  </conditionalFormatting>
  <conditionalFormatting sqref="F41:F43">
    <cfRule type="containsText" dxfId="145" priority="144" operator="containsText" text="En grande partie">
      <formula>NOT(ISERROR(SEARCH("En grande partie",F41)))</formula>
    </cfRule>
  </conditionalFormatting>
  <conditionalFormatting sqref="F41:F43">
    <cfRule type="containsText" dxfId="144" priority="143" operator="containsText" text="Partiellement">
      <formula>NOT(ISERROR(SEARCH("Partiellement",F41)))</formula>
    </cfRule>
  </conditionalFormatting>
  <conditionalFormatting sqref="F41:F43">
    <cfRule type="containsText" dxfId="143" priority="142" operator="containsText" text="NA">
      <formula>NOT(ISERROR(SEARCH("NA",F41)))</formula>
    </cfRule>
  </conditionalFormatting>
  <conditionalFormatting sqref="F13">
    <cfRule type="containsText" dxfId="142" priority="141" operator="containsText" text="Oui">
      <formula>NOT(ISERROR(SEARCH("Oui",F13)))</formula>
    </cfRule>
  </conditionalFormatting>
  <conditionalFormatting sqref="F13">
    <cfRule type="containsText" dxfId="141" priority="140" operator="containsText" text="Non">
      <formula>NOT(ISERROR(SEARCH("Non",F13)))</formula>
    </cfRule>
  </conditionalFormatting>
  <conditionalFormatting sqref="F13">
    <cfRule type="containsText" dxfId="140" priority="139" operator="containsText" text="En grande partie">
      <formula>NOT(ISERROR(SEARCH("En grande partie",F13)))</formula>
    </cfRule>
  </conditionalFormatting>
  <conditionalFormatting sqref="F13">
    <cfRule type="containsText" dxfId="139" priority="138" operator="containsText" text="Partiellement">
      <formula>NOT(ISERROR(SEARCH("Partiellement",F13)))</formula>
    </cfRule>
  </conditionalFormatting>
  <conditionalFormatting sqref="F13">
    <cfRule type="containsText" dxfId="138" priority="137" operator="containsText" text="NA">
      <formula>NOT(ISERROR(SEARCH("NA",F13)))</formula>
    </cfRule>
  </conditionalFormatting>
  <conditionalFormatting sqref="B5:C5 B29:C39 B45:C46">
    <cfRule type="cellIs" dxfId="137" priority="135" operator="equal">
      <formula>"Non"</formula>
    </cfRule>
    <cfRule type="cellIs" dxfId="136" priority="136" operator="equal">
      <formula>"Oui"</formula>
    </cfRule>
  </conditionalFormatting>
  <conditionalFormatting sqref="B5:C5 B29:C39 B45:C46">
    <cfRule type="cellIs" dxfId="135" priority="133" operator="equal">
      <formula>"Partiellement"</formula>
    </cfRule>
    <cfRule type="cellIs" dxfId="134" priority="134" operator="equal">
      <formula>"En grande partie"</formula>
    </cfRule>
  </conditionalFormatting>
  <conditionalFormatting sqref="B6:C10">
    <cfRule type="cellIs" dxfId="133" priority="131" operator="equal">
      <formula>"Non"</formula>
    </cfRule>
    <cfRule type="cellIs" dxfId="132" priority="132" operator="equal">
      <formula>"Oui"</formula>
    </cfRule>
  </conditionalFormatting>
  <conditionalFormatting sqref="B6:C10">
    <cfRule type="cellIs" dxfId="131" priority="129" operator="equal">
      <formula>"Partiellement"</formula>
    </cfRule>
    <cfRule type="cellIs" dxfId="130" priority="130" operator="equal">
      <formula>"En grande partie"</formula>
    </cfRule>
  </conditionalFormatting>
  <conditionalFormatting sqref="B12:C13">
    <cfRule type="cellIs" dxfId="129" priority="127" operator="equal">
      <formula>"Non"</formula>
    </cfRule>
    <cfRule type="cellIs" dxfId="128" priority="128" operator="equal">
      <formula>"Oui"</formula>
    </cfRule>
  </conditionalFormatting>
  <conditionalFormatting sqref="B12:C13">
    <cfRule type="cellIs" dxfId="127" priority="125" operator="equal">
      <formula>"Partiellement"</formula>
    </cfRule>
    <cfRule type="cellIs" dxfId="126" priority="126" operator="equal">
      <formula>"En grande partie"</formula>
    </cfRule>
  </conditionalFormatting>
  <conditionalFormatting sqref="B16:C24">
    <cfRule type="cellIs" dxfId="125" priority="123" operator="equal">
      <formula>"Non"</formula>
    </cfRule>
    <cfRule type="cellIs" dxfId="124" priority="124" operator="equal">
      <formula>"Oui"</formula>
    </cfRule>
  </conditionalFormatting>
  <conditionalFormatting sqref="B16:C24">
    <cfRule type="cellIs" dxfId="123" priority="121" operator="equal">
      <formula>"Partiellement"</formula>
    </cfRule>
    <cfRule type="cellIs" dxfId="122" priority="122" operator="equal">
      <formula>"En grande partie"</formula>
    </cfRule>
  </conditionalFormatting>
  <conditionalFormatting sqref="B26:C27">
    <cfRule type="cellIs" dxfId="121" priority="119" operator="equal">
      <formula>"Non"</formula>
    </cfRule>
    <cfRule type="cellIs" dxfId="120" priority="120" operator="equal">
      <formula>"Oui"</formula>
    </cfRule>
  </conditionalFormatting>
  <conditionalFormatting sqref="B26:C27">
    <cfRule type="cellIs" dxfId="119" priority="117" operator="equal">
      <formula>"Partiellement"</formula>
    </cfRule>
    <cfRule type="cellIs" dxfId="118" priority="118" operator="equal">
      <formula>"En grande partie"</formula>
    </cfRule>
  </conditionalFormatting>
  <conditionalFormatting sqref="B41:C43">
    <cfRule type="cellIs" dxfId="117" priority="111" operator="equal">
      <formula>"Non"</formula>
    </cfRule>
    <cfRule type="cellIs" dxfId="116" priority="112" operator="equal">
      <formula>"Oui"</formula>
    </cfRule>
  </conditionalFormatting>
  <conditionalFormatting sqref="B41:C43">
    <cfRule type="cellIs" dxfId="115" priority="109" operator="equal">
      <formula>"Partiellement"</formula>
    </cfRule>
    <cfRule type="cellIs" dxfId="114" priority="110" operator="equal">
      <formula>"En grande partie"</formula>
    </cfRule>
  </conditionalFormatting>
  <conditionalFormatting sqref="B48:C53">
    <cfRule type="cellIs" dxfId="113" priority="103" operator="equal">
      <formula>"Non"</formula>
    </cfRule>
    <cfRule type="cellIs" dxfId="112" priority="104" operator="equal">
      <formula>"Oui"</formula>
    </cfRule>
  </conditionalFormatting>
  <conditionalFormatting sqref="B48:C53">
    <cfRule type="cellIs" dxfId="111" priority="101" operator="equal">
      <formula>"Partiellement"</formula>
    </cfRule>
    <cfRule type="cellIs" dxfId="110" priority="102" operator="equal">
      <formula>"En grande partie"</formula>
    </cfRule>
  </conditionalFormatting>
  <conditionalFormatting sqref="B55:C56">
    <cfRule type="cellIs" dxfId="109" priority="99" operator="equal">
      <formula>"Non"</formula>
    </cfRule>
    <cfRule type="cellIs" dxfId="108" priority="100" operator="equal">
      <formula>"Oui"</formula>
    </cfRule>
  </conditionalFormatting>
  <conditionalFormatting sqref="B55:C56">
    <cfRule type="cellIs" dxfId="107" priority="97" operator="equal">
      <formula>"Partiellement"</formula>
    </cfRule>
    <cfRule type="cellIs" dxfId="106" priority="98" operator="equal">
      <formula>"En grande partie"</formula>
    </cfRule>
  </conditionalFormatting>
  <conditionalFormatting sqref="B58:C61">
    <cfRule type="cellIs" dxfId="105" priority="95" operator="equal">
      <formula>"Non"</formula>
    </cfRule>
    <cfRule type="cellIs" dxfId="104" priority="96" operator="equal">
      <formula>"Oui"</formula>
    </cfRule>
  </conditionalFormatting>
  <conditionalFormatting sqref="B58:C61">
    <cfRule type="cellIs" dxfId="103" priority="93" operator="equal">
      <formula>"Partiellement"</formula>
    </cfRule>
    <cfRule type="cellIs" dxfId="102" priority="94" operator="equal">
      <formula>"En grande partie"</formula>
    </cfRule>
  </conditionalFormatting>
  <conditionalFormatting sqref="B65:C74">
    <cfRule type="cellIs" dxfId="101" priority="91" operator="equal">
      <formula>"Non"</formula>
    </cfRule>
    <cfRule type="cellIs" dxfId="100" priority="92" operator="equal">
      <formula>"Oui"</formula>
    </cfRule>
  </conditionalFormatting>
  <conditionalFormatting sqref="B65:C74">
    <cfRule type="cellIs" dxfId="99" priority="89" operator="equal">
      <formula>"Partiellement"</formula>
    </cfRule>
    <cfRule type="cellIs" dxfId="98" priority="90" operator="equal">
      <formula>"En grande partie"</formula>
    </cfRule>
  </conditionalFormatting>
  <conditionalFormatting sqref="B78:C78">
    <cfRule type="cellIs" dxfId="97" priority="87" operator="equal">
      <formula>"Non"</formula>
    </cfRule>
    <cfRule type="cellIs" dxfId="96" priority="88" operator="equal">
      <formula>"Oui"</formula>
    </cfRule>
  </conditionalFormatting>
  <conditionalFormatting sqref="B78:C78">
    <cfRule type="cellIs" dxfId="95" priority="85" operator="equal">
      <formula>"Partiellement"</formula>
    </cfRule>
    <cfRule type="cellIs" dxfId="94" priority="86" operator="equal">
      <formula>"En grande partie"</formula>
    </cfRule>
  </conditionalFormatting>
  <conditionalFormatting sqref="B80:C80 B82">
    <cfRule type="cellIs" dxfId="93" priority="83" operator="equal">
      <formula>"Non"</formula>
    </cfRule>
    <cfRule type="cellIs" dxfId="92" priority="84" operator="equal">
      <formula>"Oui"</formula>
    </cfRule>
  </conditionalFormatting>
  <conditionalFormatting sqref="B80:C80 B82">
    <cfRule type="cellIs" dxfId="91" priority="81" operator="equal">
      <formula>"Partiellement"</formula>
    </cfRule>
    <cfRule type="cellIs" dxfId="90" priority="82" operator="equal">
      <formula>"En grande partie"</formula>
    </cfRule>
  </conditionalFormatting>
  <conditionalFormatting sqref="C82">
    <cfRule type="cellIs" dxfId="89" priority="75" operator="equal">
      <formula>"Non"</formula>
    </cfRule>
    <cfRule type="cellIs" dxfId="88" priority="76" operator="equal">
      <formula>"Oui"</formula>
    </cfRule>
  </conditionalFormatting>
  <conditionalFormatting sqref="C82">
    <cfRule type="cellIs" dxfId="87" priority="68" operator="equal">
      <formula>"Partiellement"</formula>
    </cfRule>
    <cfRule type="cellIs" dxfId="86" priority="69" operator="equal">
      <formula>"En grande partie"</formula>
    </cfRule>
  </conditionalFormatting>
  <conditionalFormatting sqref="F81">
    <cfRule type="containsText" dxfId="85" priority="67" operator="containsText" text="Oui">
      <formula>NOT(ISERROR(SEARCH("Oui",F81)))</formula>
    </cfRule>
  </conditionalFormatting>
  <conditionalFormatting sqref="F81">
    <cfRule type="containsText" dxfId="84" priority="66" operator="containsText" text="Non">
      <formula>NOT(ISERROR(SEARCH("Non",F81)))</formula>
    </cfRule>
  </conditionalFormatting>
  <conditionalFormatting sqref="F81">
    <cfRule type="containsText" dxfId="83" priority="65" operator="containsText" text="En grande partie">
      <formula>NOT(ISERROR(SEARCH("En grande partie",F81)))</formula>
    </cfRule>
  </conditionalFormatting>
  <conditionalFormatting sqref="F81">
    <cfRule type="containsText" dxfId="82" priority="64" operator="containsText" text="Partiellement">
      <formula>NOT(ISERROR(SEARCH("Partiellement",F81)))</formula>
    </cfRule>
  </conditionalFormatting>
  <conditionalFormatting sqref="F81">
    <cfRule type="containsText" dxfId="81" priority="63" operator="containsText" text="NA">
      <formula>NOT(ISERROR(SEARCH("NA",F81)))</formula>
    </cfRule>
  </conditionalFormatting>
  <conditionalFormatting sqref="B75:C75">
    <cfRule type="cellIs" dxfId="80" priority="56" operator="equal">
      <formula>"Non"</formula>
    </cfRule>
    <cfRule type="cellIs" dxfId="79" priority="57" operator="equal">
      <formula>"Oui"</formula>
    </cfRule>
  </conditionalFormatting>
  <conditionalFormatting sqref="B75:C75">
    <cfRule type="cellIs" dxfId="78" priority="54" operator="equal">
      <formula>"Partiellement"</formula>
    </cfRule>
    <cfRule type="cellIs" dxfId="77" priority="55" operator="equal">
      <formula>"En grande partie"</formula>
    </cfRule>
  </conditionalFormatting>
  <conditionalFormatting sqref="B63:C63">
    <cfRule type="cellIs" dxfId="76" priority="47" operator="equal">
      <formula>"Non"</formula>
    </cfRule>
    <cfRule type="cellIs" dxfId="75" priority="48" operator="equal">
      <formula>"Oui"</formula>
    </cfRule>
  </conditionalFormatting>
  <conditionalFormatting sqref="B63:C63">
    <cfRule type="cellIs" dxfId="74" priority="45" operator="equal">
      <formula>"Partiellement"</formula>
    </cfRule>
    <cfRule type="cellIs" dxfId="73" priority="46" operator="equal">
      <formula>"En grande partie"</formula>
    </cfRule>
  </conditionalFormatting>
  <conditionalFormatting sqref="H63">
    <cfRule type="cellIs" dxfId="72" priority="43" operator="equal">
      <formula>"Non"</formula>
    </cfRule>
    <cfRule type="cellIs" dxfId="71" priority="44" operator="equal">
      <formula>"Oui"</formula>
    </cfRule>
  </conditionalFormatting>
  <conditionalFormatting sqref="H63">
    <cfRule type="cellIs" dxfId="70" priority="41" operator="equal">
      <formula>"Partiellement"</formula>
    </cfRule>
    <cfRule type="cellIs" dxfId="69" priority="42" operator="equal">
      <formula>"En grande partie"</formula>
    </cfRule>
  </conditionalFormatting>
  <conditionalFormatting sqref="B64:C64">
    <cfRule type="cellIs" dxfId="68" priority="34" operator="equal">
      <formula>"Non"</formula>
    </cfRule>
    <cfRule type="cellIs" dxfId="67" priority="35" operator="equal">
      <formula>"Oui"</formula>
    </cfRule>
  </conditionalFormatting>
  <conditionalFormatting sqref="B64:C64">
    <cfRule type="cellIs" dxfId="66" priority="32" operator="equal">
      <formula>"Partiellement"</formula>
    </cfRule>
    <cfRule type="cellIs" dxfId="65" priority="33" operator="equal">
      <formula>"En grande partie"</formula>
    </cfRule>
  </conditionalFormatting>
  <conditionalFormatting sqref="H64">
    <cfRule type="cellIs" dxfId="64" priority="30" operator="equal">
      <formula>"Non"</formula>
    </cfRule>
    <cfRule type="cellIs" dxfId="63" priority="31" operator="equal">
      <formula>"Oui"</formula>
    </cfRule>
  </conditionalFormatting>
  <conditionalFormatting sqref="H64">
    <cfRule type="cellIs" dxfId="62" priority="28" operator="equal">
      <formula>"Partiellement"</formula>
    </cfRule>
    <cfRule type="cellIs" dxfId="61" priority="29" operator="equal">
      <formula>"En grande partie"</formula>
    </cfRule>
  </conditionalFormatting>
  <conditionalFormatting sqref="F63:F64">
    <cfRule type="containsText" dxfId="60" priority="23" operator="containsText" text="Oui">
      <formula>NOT(ISERROR(SEARCH("Oui",F63)))</formula>
    </cfRule>
  </conditionalFormatting>
  <conditionalFormatting sqref="F63:F64">
    <cfRule type="containsText" dxfId="59" priority="22" operator="containsText" text="Non">
      <formula>NOT(ISERROR(SEARCH("Non",F63)))</formula>
    </cfRule>
  </conditionalFormatting>
  <conditionalFormatting sqref="F63:F64">
    <cfRule type="containsText" dxfId="58" priority="21" operator="containsText" text="En grande partie">
      <formula>NOT(ISERROR(SEARCH("En grande partie",F63)))</formula>
    </cfRule>
  </conditionalFormatting>
  <conditionalFormatting sqref="F63:F64">
    <cfRule type="containsText" dxfId="57" priority="20" operator="containsText" text="Partiellement">
      <formula>NOT(ISERROR(SEARCH("Partiellement",F63)))</formula>
    </cfRule>
  </conditionalFormatting>
  <conditionalFormatting sqref="F63:F64">
    <cfRule type="containsText" dxfId="56" priority="19" operator="containsText" text="NA">
      <formula>NOT(ISERROR(SEARCH("NA",F63)))</formula>
    </cfRule>
  </conditionalFormatting>
  <conditionalFormatting sqref="B76:C76">
    <cfRule type="cellIs" dxfId="55" priority="3" operator="equal">
      <formula>"Non"</formula>
    </cfRule>
    <cfRule type="cellIs" dxfId="54" priority="4" operator="equal">
      <formula>"Oui"</formula>
    </cfRule>
  </conditionalFormatting>
  <conditionalFormatting sqref="B76:C76">
    <cfRule type="cellIs" dxfId="53" priority="1" operator="equal">
      <formula>"Partiellement"</formula>
    </cfRule>
    <cfRule type="cellIs" dxfId="52" priority="2" operator="equal">
      <formula>"En grande partie"</formula>
    </cfRule>
  </conditionalFormatting>
  <conditionalFormatting sqref="F26">
    <cfRule type="containsText" dxfId="51" priority="14" operator="containsText" text="Oui">
      <formula>NOT(ISERROR(SEARCH("Oui",F26)))</formula>
    </cfRule>
  </conditionalFormatting>
  <conditionalFormatting sqref="F26">
    <cfRule type="containsText" dxfId="50" priority="13" operator="containsText" text="Non">
      <formula>NOT(ISERROR(SEARCH("Non",F26)))</formula>
    </cfRule>
  </conditionalFormatting>
  <conditionalFormatting sqref="F26">
    <cfRule type="containsText" dxfId="49" priority="12" operator="containsText" text="En grande partie">
      <formula>NOT(ISERROR(SEARCH("En grande partie",F26)))</formula>
    </cfRule>
  </conditionalFormatting>
  <conditionalFormatting sqref="F26">
    <cfRule type="containsText" dxfId="48" priority="11" operator="containsText" text="Partiellement">
      <formula>NOT(ISERROR(SEARCH("Partiellement",F26)))</formula>
    </cfRule>
  </conditionalFormatting>
  <conditionalFormatting sqref="F26">
    <cfRule type="containsText" dxfId="47" priority="10" operator="containsText" text="NA">
      <formula>NOT(ISERROR(SEARCH("NA",F26)))</formula>
    </cfRule>
  </conditionalFormatting>
  <conditionalFormatting sqref="F76">
    <cfRule type="containsText" dxfId="46" priority="9" operator="containsText" text="Oui">
      <formula>NOT(ISERROR(SEARCH("Oui",F76)))</formula>
    </cfRule>
  </conditionalFormatting>
  <conditionalFormatting sqref="F76">
    <cfRule type="containsText" dxfId="45" priority="8" operator="containsText" text="Non">
      <formula>NOT(ISERROR(SEARCH("Non",F76)))</formula>
    </cfRule>
  </conditionalFormatting>
  <conditionalFormatting sqref="F76">
    <cfRule type="containsText" dxfId="44" priority="7" operator="containsText" text="En grande partie">
      <formula>NOT(ISERROR(SEARCH("En grande partie",F76)))</formula>
    </cfRule>
  </conditionalFormatting>
  <conditionalFormatting sqref="F76">
    <cfRule type="containsText" dxfId="43" priority="6" operator="containsText" text="Partiellement">
      <formula>NOT(ISERROR(SEARCH("Partiellement",F76)))</formula>
    </cfRule>
  </conditionalFormatting>
  <conditionalFormatting sqref="F76">
    <cfRule type="containsText" dxfId="42" priority="5" operator="containsText" text="NA">
      <formula>NOT(ISERROR(SEARCH("NA",F76)))</formula>
    </cfRule>
  </conditionalFormatting>
  <dataValidations count="2">
    <dataValidation type="list" allowBlank="1" showInputMessage="1" showErrorMessage="1" sqref="F12:F13 F48:F53 F55:F56 F5:F10 F63:F75 F41:F43 F58:F61 F78 F16:F24 F80:F82 F27 F29:F39 F45:F46">
      <formula1>choix1</formula1>
    </dataValidation>
    <dataValidation type="list" allowBlank="1" showInputMessage="1" showErrorMessage="1" sqref="F26">
      <formula1>choix3</formula1>
    </dataValidation>
  </dataValidations>
  <printOptions gridLines="1"/>
  <pageMargins left="0" right="0" top="0" bottom="0" header="0.51181102362204722" footer="0.51181102362204722"/>
  <pageSetup paperSize="8" scale="57" fitToHeight="0" orientation="landscape" r:id="rId1"/>
  <rowBreaks count="8" manualBreakCount="8">
    <brk id="13" max="8" man="1"/>
    <brk id="24" max="8" man="1"/>
    <brk id="27" max="8" man="1"/>
    <brk id="39" max="8" man="1"/>
    <brk id="46" max="8" man="1"/>
    <brk id="56" max="8" man="1"/>
    <brk id="65" max="8" man="1"/>
    <brk id="76"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A1D6"/>
    <pageSetUpPr fitToPage="1"/>
  </sheetPr>
  <dimension ref="A1:AN461"/>
  <sheetViews>
    <sheetView zoomScale="55" zoomScaleNormal="55" workbookViewId="0">
      <selection activeCell="D5" sqref="D5"/>
    </sheetView>
  </sheetViews>
  <sheetFormatPr baseColWidth="10" defaultRowHeight="15" x14ac:dyDescent="0.25"/>
  <cols>
    <col min="1" max="1" width="10.85546875" customWidth="1"/>
    <col min="2" max="2" width="20.42578125" customWidth="1"/>
    <col min="3" max="3" width="83.28515625" customWidth="1"/>
    <col min="4" max="4" width="20.42578125" customWidth="1"/>
    <col min="5" max="5" width="19.85546875" customWidth="1"/>
    <col min="6" max="6" width="53.7109375" customWidth="1"/>
    <col min="7" max="7" width="27.140625" style="163" bestFit="1" customWidth="1"/>
    <col min="8" max="8" width="6.140625" style="128" hidden="1" customWidth="1"/>
    <col min="9" max="9" width="3" style="5" hidden="1" customWidth="1"/>
    <col min="10" max="10" width="140.7109375" style="9" hidden="1" customWidth="1"/>
    <col min="11" max="11" width="79.5703125" style="9" customWidth="1"/>
  </cols>
  <sheetData>
    <row r="1" spans="1:40" s="2" customFormat="1" x14ac:dyDescent="0.25">
      <c r="G1" s="162"/>
      <c r="H1" s="127"/>
      <c r="J1" s="4"/>
      <c r="K1" s="4"/>
    </row>
    <row r="2" spans="1:40" ht="33.75" x14ac:dyDescent="0.25">
      <c r="A2" s="495" t="s">
        <v>576</v>
      </c>
      <c r="B2" s="495"/>
      <c r="C2" s="495"/>
      <c r="D2" s="495"/>
      <c r="E2" s="495"/>
      <c r="F2" s="495"/>
      <c r="G2" s="495"/>
      <c r="H2" s="127"/>
      <c r="I2" s="2"/>
      <c r="J2" s="4"/>
      <c r="K2" s="4"/>
      <c r="L2" s="2"/>
      <c r="M2" s="2"/>
      <c r="N2" s="2"/>
      <c r="O2" s="2"/>
      <c r="P2" s="2"/>
      <c r="Q2" s="2"/>
      <c r="R2" s="2"/>
      <c r="S2" s="2"/>
      <c r="T2" s="2"/>
      <c r="U2" s="2"/>
      <c r="V2" s="2"/>
      <c r="W2" s="2"/>
      <c r="X2" s="2"/>
      <c r="Y2" s="2"/>
      <c r="Z2" s="2"/>
      <c r="AA2" s="2"/>
      <c r="AB2" s="2"/>
      <c r="AC2" s="2"/>
      <c r="AD2" s="2"/>
      <c r="AE2" s="2"/>
      <c r="AF2" s="2"/>
      <c r="AG2" s="2"/>
      <c r="AH2" s="2"/>
      <c r="AI2" s="2"/>
      <c r="AJ2" s="2"/>
      <c r="AK2" s="2"/>
      <c r="AL2" s="2"/>
      <c r="AM2" s="2"/>
      <c r="AN2" s="2"/>
    </row>
    <row r="3" spans="1:40" ht="114.95" customHeight="1" x14ac:dyDescent="0.25">
      <c r="A3" s="15" t="s">
        <v>10</v>
      </c>
      <c r="B3" s="15" t="s">
        <v>428</v>
      </c>
      <c r="C3" s="16" t="s">
        <v>430</v>
      </c>
      <c r="D3" s="15" t="s">
        <v>420</v>
      </c>
      <c r="E3" s="17" t="s">
        <v>11</v>
      </c>
      <c r="F3" s="16" t="s">
        <v>429</v>
      </c>
      <c r="G3" s="164" t="s">
        <v>12</v>
      </c>
      <c r="H3" s="127"/>
      <c r="I3" s="2"/>
      <c r="J3" s="4"/>
      <c r="K3" s="2"/>
      <c r="L3" s="2"/>
      <c r="M3" s="2"/>
      <c r="N3" s="2"/>
      <c r="O3" s="2"/>
      <c r="P3" s="2"/>
      <c r="Q3" s="2"/>
      <c r="R3" s="2"/>
      <c r="S3" s="2"/>
      <c r="T3" s="2"/>
      <c r="U3" s="2"/>
      <c r="V3" s="2"/>
      <c r="W3" s="2"/>
      <c r="X3" s="2"/>
      <c r="Y3" s="2"/>
      <c r="Z3" s="2"/>
      <c r="AA3" s="2"/>
      <c r="AB3" s="2"/>
      <c r="AC3" s="2"/>
      <c r="AD3" s="2"/>
      <c r="AE3" s="2"/>
      <c r="AF3" s="2"/>
      <c r="AG3" s="2"/>
      <c r="AH3" s="2"/>
      <c r="AI3" s="2"/>
      <c r="AJ3" s="2"/>
      <c r="AK3" s="2"/>
      <c r="AL3" s="2"/>
      <c r="AM3" s="2"/>
    </row>
    <row r="4" spans="1:40" ht="26.25" x14ac:dyDescent="0.25">
      <c r="A4" s="508" t="s">
        <v>139</v>
      </c>
      <c r="B4" s="508"/>
      <c r="C4" s="508"/>
      <c r="D4" s="508"/>
      <c r="E4" s="508"/>
      <c r="F4" s="508"/>
      <c r="G4" s="514"/>
      <c r="H4" s="244"/>
      <c r="I4" s="3">
        <f>COUNTA(C5:C20)-COUNTIF(D5:D20,"NA")-COUNTIF(D5:D20,"")</f>
        <v>0</v>
      </c>
      <c r="J4" s="4"/>
      <c r="K4" s="4"/>
      <c r="L4" s="2"/>
      <c r="M4" s="2"/>
      <c r="N4" s="2"/>
      <c r="O4" s="2"/>
      <c r="P4" s="2"/>
      <c r="Q4" s="2"/>
      <c r="R4" s="2"/>
      <c r="S4" s="2"/>
      <c r="T4" s="2"/>
      <c r="U4" s="2"/>
      <c r="V4" s="2"/>
      <c r="W4" s="2"/>
      <c r="X4" s="2"/>
      <c r="Y4" s="2"/>
      <c r="Z4" s="2"/>
      <c r="AA4" s="2"/>
      <c r="AB4" s="2"/>
      <c r="AC4" s="2"/>
      <c r="AD4" s="2"/>
      <c r="AE4" s="2"/>
      <c r="AF4" s="2"/>
      <c r="AG4" s="2"/>
      <c r="AH4" s="2"/>
      <c r="AI4" s="2"/>
      <c r="AJ4" s="2"/>
      <c r="AK4" s="2"/>
      <c r="AL4" s="2"/>
      <c r="AM4" s="2"/>
      <c r="AN4" s="2"/>
    </row>
    <row r="5" spans="1:40" ht="105" x14ac:dyDescent="0.25">
      <c r="A5" s="31">
        <v>1</v>
      </c>
      <c r="B5" s="241" t="s">
        <v>509</v>
      </c>
      <c r="C5" s="295" t="s">
        <v>512</v>
      </c>
      <c r="D5" s="413"/>
      <c r="E5" s="34" t="s">
        <v>140</v>
      </c>
      <c r="F5" s="44" t="s">
        <v>510</v>
      </c>
      <c r="G5" s="414"/>
      <c r="H5" s="245">
        <f t="shared" ref="H5:H20" si="0">IF(D5="Oui",1,IF(D5="Non",0,IF(D5="Plutôt Oui",0.75,IF(D5="Plutôt Non",0.25,0))))</f>
        <v>0</v>
      </c>
      <c r="I5" s="2"/>
      <c r="J5" s="4"/>
      <c r="K5" s="2"/>
      <c r="L5" s="2"/>
      <c r="M5" s="2"/>
      <c r="N5" s="2"/>
      <c r="O5" s="2"/>
      <c r="P5" s="2"/>
      <c r="Q5" s="2"/>
      <c r="R5" s="2"/>
      <c r="S5" s="2"/>
      <c r="T5" s="2"/>
      <c r="U5" s="2"/>
      <c r="V5" s="2"/>
      <c r="W5" s="2"/>
      <c r="X5" s="2"/>
      <c r="Y5" s="2"/>
      <c r="Z5" s="2"/>
      <c r="AA5" s="2"/>
      <c r="AB5" s="2"/>
      <c r="AC5" s="2"/>
      <c r="AD5" s="2"/>
      <c r="AE5" s="2"/>
      <c r="AF5" s="2"/>
      <c r="AG5" s="2"/>
      <c r="AH5" s="2"/>
      <c r="AI5" s="2"/>
      <c r="AJ5" s="2"/>
      <c r="AK5" s="2"/>
      <c r="AL5" s="2"/>
      <c r="AM5" s="2"/>
    </row>
    <row r="6" spans="1:40" s="5" customFormat="1" ht="94.5" x14ac:dyDescent="0.25">
      <c r="A6" s="31">
        <v>2</v>
      </c>
      <c r="B6" s="241" t="s">
        <v>508</v>
      </c>
      <c r="C6" s="295" t="s">
        <v>556</v>
      </c>
      <c r="D6" s="413"/>
      <c r="E6" s="34" t="s">
        <v>140</v>
      </c>
      <c r="F6" s="44" t="s">
        <v>511</v>
      </c>
      <c r="G6" s="414"/>
      <c r="H6" s="245">
        <f t="shared" si="0"/>
        <v>0</v>
      </c>
      <c r="I6" s="2"/>
      <c r="J6" s="4"/>
      <c r="K6" s="2"/>
      <c r="L6" s="2"/>
      <c r="M6" s="2"/>
      <c r="N6" s="2"/>
      <c r="O6" s="2"/>
      <c r="P6" s="2"/>
      <c r="Q6" s="2"/>
      <c r="R6" s="2"/>
      <c r="S6" s="2"/>
      <c r="T6" s="2"/>
      <c r="U6" s="2"/>
      <c r="V6" s="2"/>
      <c r="W6" s="2"/>
      <c r="X6" s="2"/>
      <c r="Y6" s="2"/>
      <c r="Z6" s="2"/>
      <c r="AA6" s="2"/>
      <c r="AB6" s="2"/>
      <c r="AC6" s="2"/>
      <c r="AD6" s="2"/>
      <c r="AE6" s="2"/>
      <c r="AF6" s="2"/>
      <c r="AG6" s="2"/>
      <c r="AH6" s="2"/>
      <c r="AI6" s="2"/>
      <c r="AJ6" s="2"/>
      <c r="AK6" s="2"/>
      <c r="AL6" s="2"/>
      <c r="AM6" s="2"/>
    </row>
    <row r="7" spans="1:40" ht="150" x14ac:dyDescent="0.25">
      <c r="A7" s="31">
        <v>3</v>
      </c>
      <c r="B7" s="317" t="s">
        <v>450</v>
      </c>
      <c r="C7" s="42" t="s">
        <v>557</v>
      </c>
      <c r="D7" s="413"/>
      <c r="E7" s="34" t="s">
        <v>140</v>
      </c>
      <c r="F7" s="93" t="s">
        <v>211</v>
      </c>
      <c r="G7" s="415"/>
      <c r="H7" s="245">
        <f t="shared" si="0"/>
        <v>0</v>
      </c>
      <c r="I7" s="2"/>
      <c r="J7" s="4"/>
      <c r="K7" s="4"/>
      <c r="L7" s="2"/>
      <c r="M7" s="2"/>
      <c r="N7" s="2"/>
      <c r="O7" s="2"/>
      <c r="P7" s="2"/>
      <c r="Q7" s="2"/>
      <c r="R7" s="2"/>
      <c r="S7" s="2"/>
      <c r="T7" s="2"/>
      <c r="U7" s="2"/>
      <c r="V7" s="2"/>
      <c r="W7" s="2"/>
      <c r="X7" s="2"/>
      <c r="Y7" s="2"/>
      <c r="Z7" s="2"/>
      <c r="AA7" s="2"/>
      <c r="AB7" s="2"/>
      <c r="AC7" s="2"/>
      <c r="AD7" s="2"/>
      <c r="AE7" s="2"/>
      <c r="AF7" s="2"/>
      <c r="AG7" s="2"/>
      <c r="AH7" s="2"/>
      <c r="AI7" s="2"/>
      <c r="AJ7" s="2"/>
      <c r="AK7" s="2"/>
      <c r="AL7" s="2"/>
      <c r="AM7" s="2"/>
      <c r="AN7" s="2"/>
    </row>
    <row r="8" spans="1:40" ht="31.5" x14ac:dyDescent="0.25">
      <c r="A8" s="31">
        <v>4</v>
      </c>
      <c r="B8" s="43"/>
      <c r="C8" s="45" t="s">
        <v>141</v>
      </c>
      <c r="D8" s="413"/>
      <c r="E8" s="34" t="s">
        <v>140</v>
      </c>
      <c r="F8" s="44" t="s">
        <v>80</v>
      </c>
      <c r="G8" s="416"/>
      <c r="H8" s="245">
        <f t="shared" si="0"/>
        <v>0</v>
      </c>
      <c r="I8" s="2"/>
      <c r="J8" s="4"/>
      <c r="K8" s="4"/>
      <c r="L8" s="2"/>
      <c r="M8" s="2"/>
      <c r="N8" s="2"/>
      <c r="O8" s="2"/>
      <c r="P8" s="2"/>
      <c r="Q8" s="2"/>
      <c r="R8" s="2"/>
      <c r="S8" s="2"/>
      <c r="T8" s="2"/>
      <c r="U8" s="2"/>
      <c r="V8" s="2"/>
      <c r="W8" s="2"/>
      <c r="X8" s="2"/>
      <c r="Y8" s="2"/>
      <c r="Z8" s="2"/>
      <c r="AA8" s="2"/>
      <c r="AB8" s="2"/>
      <c r="AC8" s="2"/>
      <c r="AD8" s="2"/>
      <c r="AE8" s="2"/>
      <c r="AF8" s="2"/>
      <c r="AG8" s="2"/>
      <c r="AH8" s="2"/>
      <c r="AI8" s="2"/>
      <c r="AJ8" s="2"/>
      <c r="AK8" s="2"/>
      <c r="AL8" s="2"/>
      <c r="AM8" s="2"/>
      <c r="AN8" s="2"/>
    </row>
    <row r="9" spans="1:40" ht="78.75" customHeight="1" x14ac:dyDescent="0.25">
      <c r="A9" s="31">
        <v>5</v>
      </c>
      <c r="B9" s="43"/>
      <c r="C9" s="94" t="s">
        <v>212</v>
      </c>
      <c r="D9" s="413"/>
      <c r="E9" s="34" t="s">
        <v>140</v>
      </c>
      <c r="F9" s="44" t="s">
        <v>142</v>
      </c>
      <c r="G9" s="416"/>
      <c r="H9" s="245">
        <f t="shared" si="0"/>
        <v>0</v>
      </c>
      <c r="I9" s="2"/>
      <c r="J9" s="4"/>
      <c r="K9" s="4"/>
      <c r="L9" s="2"/>
      <c r="M9" s="2"/>
      <c r="N9" s="2"/>
      <c r="O9" s="2"/>
      <c r="P9" s="2"/>
      <c r="Q9" s="2"/>
      <c r="R9" s="2"/>
      <c r="S9" s="2"/>
      <c r="T9" s="2"/>
      <c r="U9" s="2"/>
      <c r="V9" s="2"/>
      <c r="W9" s="2"/>
      <c r="X9" s="2"/>
      <c r="Y9" s="2"/>
      <c r="Z9" s="2"/>
      <c r="AA9" s="2"/>
      <c r="AB9" s="2"/>
      <c r="AC9" s="2"/>
      <c r="AD9" s="2"/>
      <c r="AE9" s="2"/>
      <c r="AF9" s="2"/>
      <c r="AG9" s="2"/>
      <c r="AH9" s="2"/>
      <c r="AI9" s="2"/>
      <c r="AJ9" s="2"/>
      <c r="AK9" s="2"/>
      <c r="AL9" s="2"/>
      <c r="AM9" s="2"/>
      <c r="AN9" s="2"/>
    </row>
    <row r="10" spans="1:40" ht="31.5" x14ac:dyDescent="0.25">
      <c r="A10" s="31">
        <v>6</v>
      </c>
      <c r="B10" s="43"/>
      <c r="C10" s="45" t="s">
        <v>143</v>
      </c>
      <c r="D10" s="413"/>
      <c r="E10" s="34" t="s">
        <v>140</v>
      </c>
      <c r="F10" s="44" t="s">
        <v>80</v>
      </c>
      <c r="G10" s="416"/>
      <c r="H10" s="245">
        <f t="shared" si="0"/>
        <v>0</v>
      </c>
      <c r="I10" s="2"/>
      <c r="J10" s="4"/>
      <c r="K10" s="4"/>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row>
    <row r="11" spans="1:40" ht="75" x14ac:dyDescent="0.25">
      <c r="A11" s="31">
        <v>7</v>
      </c>
      <c r="B11" s="43"/>
      <c r="C11" s="94" t="s">
        <v>220</v>
      </c>
      <c r="D11" s="413"/>
      <c r="E11" s="34" t="s">
        <v>140</v>
      </c>
      <c r="F11" s="95" t="s">
        <v>213</v>
      </c>
      <c r="G11" s="416"/>
      <c r="H11" s="245">
        <f t="shared" si="0"/>
        <v>0</v>
      </c>
      <c r="I11" s="2"/>
      <c r="J11" s="4"/>
      <c r="K11" s="4"/>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row>
    <row r="12" spans="1:40" ht="31.5" x14ac:dyDescent="0.25">
      <c r="A12" s="31">
        <v>8</v>
      </c>
      <c r="B12" s="43"/>
      <c r="C12" s="92" t="s">
        <v>214</v>
      </c>
      <c r="D12" s="413"/>
      <c r="E12" s="34" t="s">
        <v>140</v>
      </c>
      <c r="F12" s="44" t="s">
        <v>142</v>
      </c>
      <c r="G12" s="416"/>
      <c r="H12" s="245">
        <f t="shared" si="0"/>
        <v>0</v>
      </c>
      <c r="I12" s="2"/>
      <c r="J12" s="4"/>
      <c r="K12" s="4"/>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row>
    <row r="13" spans="1:40" ht="150" x14ac:dyDescent="0.25">
      <c r="A13" s="31">
        <v>9</v>
      </c>
      <c r="B13" s="316"/>
      <c r="C13" s="138" t="s">
        <v>555</v>
      </c>
      <c r="D13" s="413"/>
      <c r="E13" s="90" t="s">
        <v>140</v>
      </c>
      <c r="F13" s="95" t="s">
        <v>215</v>
      </c>
      <c r="G13" s="415"/>
      <c r="H13" s="245">
        <f t="shared" si="0"/>
        <v>0</v>
      </c>
      <c r="I13" s="2"/>
      <c r="J13" s="4"/>
      <c r="K13" s="4"/>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row>
    <row r="14" spans="1:40" ht="110.25" x14ac:dyDescent="0.25">
      <c r="A14" s="31">
        <v>10</v>
      </c>
      <c r="B14" s="317" t="s">
        <v>449</v>
      </c>
      <c r="C14" s="92" t="s">
        <v>221</v>
      </c>
      <c r="D14" s="413"/>
      <c r="E14" s="34" t="s">
        <v>140</v>
      </c>
      <c r="F14" s="47" t="s">
        <v>80</v>
      </c>
      <c r="G14" s="415"/>
      <c r="H14" s="245">
        <f t="shared" si="0"/>
        <v>0</v>
      </c>
      <c r="I14" s="2"/>
      <c r="J14" s="292"/>
      <c r="K14" s="4"/>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row>
    <row r="15" spans="1:40" ht="75" x14ac:dyDescent="0.25">
      <c r="A15" s="31">
        <v>11</v>
      </c>
      <c r="B15" s="43"/>
      <c r="C15" s="45" t="s">
        <v>144</v>
      </c>
      <c r="D15" s="413"/>
      <c r="E15" s="34" t="s">
        <v>140</v>
      </c>
      <c r="F15" s="46" t="s">
        <v>145</v>
      </c>
      <c r="G15" s="416"/>
      <c r="H15" s="245">
        <f t="shared" si="0"/>
        <v>0</v>
      </c>
      <c r="I15" s="2"/>
      <c r="J15" s="4"/>
      <c r="K15" s="4"/>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row>
    <row r="16" spans="1:40" ht="75" x14ac:dyDescent="0.25">
      <c r="A16" s="31">
        <v>12</v>
      </c>
      <c r="B16" s="43"/>
      <c r="C16" s="94" t="s">
        <v>222</v>
      </c>
      <c r="D16" s="413"/>
      <c r="E16" s="34" t="s">
        <v>140</v>
      </c>
      <c r="F16" s="46" t="s">
        <v>146</v>
      </c>
      <c r="G16" s="416"/>
      <c r="H16" s="245">
        <f t="shared" si="0"/>
        <v>0</v>
      </c>
      <c r="I16" s="2"/>
      <c r="J16" s="4"/>
      <c r="K16" s="4"/>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row>
    <row r="17" spans="1:40" ht="90" x14ac:dyDescent="0.25">
      <c r="A17" s="31">
        <v>13</v>
      </c>
      <c r="B17" s="43"/>
      <c r="C17" s="91" t="s">
        <v>224</v>
      </c>
      <c r="D17" s="413"/>
      <c r="E17" s="34" t="s">
        <v>140</v>
      </c>
      <c r="F17" s="41" t="s">
        <v>147</v>
      </c>
      <c r="G17" s="416"/>
      <c r="H17" s="245">
        <f t="shared" si="0"/>
        <v>0</v>
      </c>
      <c r="I17" s="2"/>
      <c r="J17" s="4"/>
      <c r="K17" s="4"/>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row>
    <row r="18" spans="1:40" ht="45" x14ac:dyDescent="0.25">
      <c r="A18" s="31">
        <v>14</v>
      </c>
      <c r="B18" s="43"/>
      <c r="C18" s="91" t="s">
        <v>225</v>
      </c>
      <c r="D18" s="413"/>
      <c r="E18" s="34" t="s">
        <v>140</v>
      </c>
      <c r="F18" s="46" t="s">
        <v>148</v>
      </c>
      <c r="G18" s="416"/>
      <c r="H18" s="245">
        <f t="shared" si="0"/>
        <v>0</v>
      </c>
      <c r="I18" s="2"/>
      <c r="J18" s="4"/>
      <c r="K18" s="4"/>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row>
    <row r="19" spans="1:40" ht="96" customHeight="1" x14ac:dyDescent="0.25">
      <c r="A19" s="31">
        <v>15</v>
      </c>
      <c r="B19" s="43"/>
      <c r="C19" s="91" t="s">
        <v>223</v>
      </c>
      <c r="D19" s="413"/>
      <c r="E19" s="34" t="s">
        <v>140</v>
      </c>
      <c r="F19" s="36" t="s">
        <v>149</v>
      </c>
      <c r="G19" s="416"/>
      <c r="H19" s="245">
        <f t="shared" si="0"/>
        <v>0</v>
      </c>
      <c r="I19" s="2"/>
      <c r="J19" s="4"/>
      <c r="K19" s="4"/>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row>
    <row r="20" spans="1:40" ht="91.5" customHeight="1" x14ac:dyDescent="0.25">
      <c r="A20" s="31">
        <v>16</v>
      </c>
      <c r="B20" s="43"/>
      <c r="C20" s="40" t="s">
        <v>431</v>
      </c>
      <c r="D20" s="413"/>
      <c r="E20" s="34" t="s">
        <v>140</v>
      </c>
      <c r="F20" s="36" t="s">
        <v>149</v>
      </c>
      <c r="G20" s="417"/>
      <c r="H20" s="245">
        <f t="shared" si="0"/>
        <v>0</v>
      </c>
      <c r="I20" s="2"/>
      <c r="J20" s="4"/>
      <c r="K20" s="4"/>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row>
    <row r="21" spans="1:40" x14ac:dyDescent="0.25">
      <c r="A21" s="3"/>
      <c r="B21" s="302"/>
      <c r="C21" s="2"/>
      <c r="D21" s="2"/>
      <c r="E21" s="2"/>
      <c r="F21" s="2"/>
      <c r="G21" s="162"/>
      <c r="H21" s="127"/>
      <c r="I21" s="2"/>
      <c r="J21" s="4"/>
      <c r="K21" s="4"/>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row>
    <row r="22" spans="1:40" x14ac:dyDescent="0.25">
      <c r="A22" s="2"/>
      <c r="B22" s="2"/>
      <c r="C22" s="2"/>
      <c r="D22" s="2"/>
      <c r="E22" s="2"/>
      <c r="F22" s="2"/>
      <c r="G22" s="162"/>
      <c r="H22" s="127"/>
      <c r="I22" s="2"/>
      <c r="J22" s="4"/>
      <c r="K22" s="4"/>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row>
    <row r="23" spans="1:40" x14ac:dyDescent="0.25">
      <c r="A23" s="2"/>
      <c r="B23" s="2"/>
      <c r="C23" s="2"/>
      <c r="D23" s="2"/>
      <c r="E23" s="2"/>
      <c r="F23" s="2"/>
      <c r="G23" s="162"/>
      <c r="H23" s="127"/>
      <c r="I23" s="2"/>
      <c r="J23" s="4"/>
      <c r="K23" s="4"/>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row>
    <row r="24" spans="1:40" x14ac:dyDescent="0.25">
      <c r="A24" s="2"/>
      <c r="B24" s="2"/>
      <c r="C24" s="2"/>
      <c r="D24" s="2"/>
      <c r="E24" s="2"/>
      <c r="F24" s="2"/>
      <c r="G24" s="162"/>
      <c r="H24" s="127"/>
      <c r="I24" s="2"/>
      <c r="J24" s="4"/>
      <c r="K24" s="4"/>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row>
    <row r="25" spans="1:40" x14ac:dyDescent="0.25">
      <c r="A25" s="2"/>
      <c r="B25" s="2"/>
      <c r="C25" s="2"/>
      <c r="D25" s="2"/>
      <c r="E25" s="2"/>
      <c r="F25" s="2"/>
      <c r="G25" s="162"/>
      <c r="H25" s="127"/>
      <c r="I25" s="2"/>
      <c r="J25" s="4"/>
      <c r="K25" s="4"/>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row>
    <row r="26" spans="1:40" x14ac:dyDescent="0.25">
      <c r="A26" s="2"/>
      <c r="B26" s="2"/>
      <c r="C26" s="2"/>
      <c r="D26" s="2"/>
      <c r="E26" s="2"/>
      <c r="F26" s="2"/>
      <c r="G26" s="162"/>
      <c r="H26" s="127"/>
      <c r="I26" s="2"/>
      <c r="J26" s="4"/>
      <c r="K26" s="4"/>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row>
    <row r="27" spans="1:40" x14ac:dyDescent="0.25">
      <c r="A27" s="2"/>
      <c r="B27" s="2"/>
      <c r="C27" s="2"/>
      <c r="D27" s="2"/>
      <c r="E27" s="2"/>
      <c r="F27" s="2"/>
      <c r="G27" s="162"/>
      <c r="H27" s="127"/>
      <c r="I27" s="2"/>
      <c r="J27" s="4"/>
      <c r="K27" s="4"/>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row>
    <row r="28" spans="1:40" x14ac:dyDescent="0.25">
      <c r="A28" s="2"/>
      <c r="B28" s="2"/>
      <c r="C28" s="2"/>
      <c r="D28" s="2"/>
      <c r="E28" s="2"/>
      <c r="F28" s="2"/>
      <c r="G28" s="162"/>
      <c r="H28" s="127"/>
      <c r="I28" s="2"/>
      <c r="J28" s="4"/>
      <c r="K28" s="4"/>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row>
    <row r="29" spans="1:40" x14ac:dyDescent="0.25">
      <c r="A29" s="2"/>
      <c r="B29" s="2"/>
      <c r="C29" s="2"/>
      <c r="D29" s="2"/>
      <c r="E29" s="2"/>
      <c r="F29" s="2"/>
      <c r="G29" s="162"/>
      <c r="H29" s="127"/>
      <c r="I29" s="2"/>
      <c r="J29" s="4"/>
      <c r="K29" s="4"/>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row>
    <row r="30" spans="1:40" x14ac:dyDescent="0.25">
      <c r="A30" s="2"/>
      <c r="B30" s="2"/>
      <c r="C30" s="2"/>
      <c r="D30" s="2"/>
      <c r="E30" s="2"/>
      <c r="F30" s="2"/>
      <c r="G30" s="162"/>
      <c r="H30" s="127"/>
      <c r="I30" s="2"/>
      <c r="J30" s="4"/>
      <c r="K30" s="4"/>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row>
    <row r="31" spans="1:40" x14ac:dyDescent="0.25">
      <c r="A31" s="2"/>
      <c r="B31" s="2"/>
      <c r="C31" s="2"/>
      <c r="D31" s="2"/>
      <c r="E31" s="2"/>
      <c r="F31" s="2"/>
      <c r="G31" s="162"/>
      <c r="H31" s="127"/>
      <c r="I31" s="2"/>
      <c r="J31" s="4"/>
      <c r="K31" s="4"/>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row>
    <row r="32" spans="1:40" x14ac:dyDescent="0.25">
      <c r="A32" s="2"/>
      <c r="B32" s="2"/>
      <c r="C32" s="2"/>
      <c r="D32" s="2"/>
      <c r="E32" s="2"/>
      <c r="F32" s="2"/>
      <c r="G32" s="162"/>
      <c r="H32" s="127"/>
      <c r="I32" s="2"/>
      <c r="J32" s="4"/>
      <c r="K32" s="4"/>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row>
    <row r="33" spans="1:40" x14ac:dyDescent="0.25">
      <c r="A33" s="2"/>
      <c r="B33" s="2"/>
      <c r="C33" s="2"/>
      <c r="D33" s="2"/>
      <c r="E33" s="2"/>
      <c r="F33" s="2"/>
      <c r="G33" s="162"/>
      <c r="H33" s="127"/>
      <c r="I33" s="2"/>
      <c r="J33" s="4"/>
      <c r="K33" s="4"/>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row>
    <row r="34" spans="1:40" x14ac:dyDescent="0.25">
      <c r="A34" s="2"/>
      <c r="B34" s="2"/>
      <c r="C34" s="2"/>
      <c r="D34" s="2"/>
      <c r="E34" s="2"/>
      <c r="F34" s="2"/>
      <c r="G34" s="162"/>
      <c r="H34" s="127"/>
      <c r="I34" s="2"/>
      <c r="J34" s="4"/>
      <c r="K34" s="4"/>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row>
    <row r="35" spans="1:40" x14ac:dyDescent="0.25">
      <c r="A35" s="2"/>
      <c r="B35" s="2"/>
      <c r="C35" s="2"/>
      <c r="D35" s="2"/>
      <c r="E35" s="2"/>
      <c r="F35" s="2"/>
      <c r="G35" s="162"/>
      <c r="H35" s="127"/>
      <c r="I35" s="2"/>
      <c r="J35" s="4"/>
      <c r="K35" s="4"/>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row>
    <row r="36" spans="1:40" x14ac:dyDescent="0.25">
      <c r="A36" s="2"/>
      <c r="B36" s="2"/>
      <c r="C36" s="2"/>
      <c r="D36" s="2"/>
      <c r="E36" s="2"/>
      <c r="F36" s="2"/>
      <c r="G36" s="162"/>
      <c r="H36" s="127"/>
      <c r="I36" s="2"/>
      <c r="J36" s="4"/>
      <c r="K36" s="4"/>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row>
    <row r="37" spans="1:40" x14ac:dyDescent="0.25">
      <c r="A37" s="2"/>
      <c r="B37" s="2"/>
      <c r="C37" s="2"/>
      <c r="D37" s="2"/>
      <c r="E37" s="2"/>
      <c r="F37" s="2"/>
      <c r="G37" s="162"/>
      <c r="H37" s="127"/>
      <c r="I37" s="2"/>
      <c r="J37" s="4"/>
      <c r="K37" s="4"/>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row>
    <row r="38" spans="1:40" x14ac:dyDescent="0.25">
      <c r="A38" s="2"/>
      <c r="B38" s="2"/>
      <c r="C38" s="2"/>
      <c r="D38" s="2"/>
      <c r="E38" s="2"/>
      <c r="F38" s="2"/>
      <c r="G38" s="162"/>
      <c r="H38" s="127"/>
      <c r="I38" s="2"/>
      <c r="J38" s="4"/>
      <c r="K38" s="4"/>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row>
    <row r="39" spans="1:40" x14ac:dyDescent="0.25">
      <c r="A39" s="2"/>
      <c r="B39" s="2"/>
      <c r="C39" s="2"/>
      <c r="D39" s="2"/>
      <c r="E39" s="2"/>
      <c r="F39" s="2"/>
      <c r="G39" s="162"/>
      <c r="H39" s="127"/>
      <c r="I39" s="2"/>
      <c r="J39" s="4"/>
      <c r="K39" s="4"/>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row>
    <row r="40" spans="1:40" x14ac:dyDescent="0.25">
      <c r="A40" s="2"/>
      <c r="B40" s="2"/>
      <c r="C40" s="2"/>
      <c r="D40" s="2"/>
      <c r="E40" s="2"/>
      <c r="F40" s="2"/>
      <c r="G40" s="162"/>
      <c r="H40" s="127"/>
      <c r="I40" s="2"/>
      <c r="J40" s="4"/>
      <c r="K40" s="4"/>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row>
    <row r="41" spans="1:40" x14ac:dyDescent="0.25">
      <c r="A41" s="2"/>
      <c r="B41" s="2"/>
      <c r="C41" s="2"/>
      <c r="D41" s="2"/>
      <c r="E41" s="2"/>
      <c r="F41" s="2"/>
      <c r="G41" s="162"/>
      <c r="H41" s="127"/>
      <c r="I41" s="2"/>
      <c r="J41" s="4"/>
      <c r="K41" s="4"/>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row>
    <row r="42" spans="1:40" x14ac:dyDescent="0.25">
      <c r="A42" s="2"/>
      <c r="B42" s="2"/>
      <c r="C42" s="2"/>
      <c r="D42" s="2"/>
      <c r="E42" s="2"/>
      <c r="F42" s="2"/>
      <c r="G42" s="162"/>
      <c r="H42" s="127"/>
      <c r="I42" s="2"/>
      <c r="J42" s="4"/>
      <c r="K42" s="4"/>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row>
    <row r="43" spans="1:40" x14ac:dyDescent="0.25">
      <c r="A43" s="2"/>
      <c r="B43" s="2"/>
      <c r="C43" s="2"/>
      <c r="D43" s="2"/>
      <c r="E43" s="2"/>
      <c r="F43" s="2"/>
      <c r="G43" s="162"/>
      <c r="H43" s="127"/>
      <c r="I43" s="2"/>
      <c r="J43" s="4"/>
      <c r="K43" s="4"/>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row>
    <row r="44" spans="1:40" x14ac:dyDescent="0.25">
      <c r="A44" s="2"/>
      <c r="B44" s="2"/>
      <c r="C44" s="2"/>
      <c r="D44" s="2"/>
      <c r="E44" s="2"/>
      <c r="F44" s="2"/>
      <c r="G44" s="162"/>
      <c r="H44" s="127"/>
      <c r="I44" s="2"/>
      <c r="J44" s="4"/>
      <c r="K44" s="4"/>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row>
    <row r="45" spans="1:40" x14ac:dyDescent="0.25">
      <c r="A45" s="2"/>
      <c r="B45" s="2"/>
      <c r="C45" s="2"/>
      <c r="D45" s="2"/>
      <c r="E45" s="2"/>
      <c r="F45" s="2"/>
      <c r="G45" s="162"/>
      <c r="H45" s="127"/>
      <c r="I45" s="2"/>
      <c r="J45" s="4"/>
      <c r="K45" s="4"/>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row>
    <row r="46" spans="1:40" x14ac:dyDescent="0.25">
      <c r="A46" s="2"/>
      <c r="B46" s="2"/>
      <c r="C46" s="2"/>
      <c r="D46" s="2"/>
      <c r="E46" s="2"/>
      <c r="F46" s="2"/>
      <c r="G46" s="162"/>
      <c r="H46" s="127"/>
      <c r="I46" s="2"/>
      <c r="J46" s="4"/>
      <c r="K46" s="4"/>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row>
    <row r="47" spans="1:40" x14ac:dyDescent="0.25">
      <c r="A47" s="2"/>
      <c r="B47" s="2"/>
      <c r="C47" s="2"/>
      <c r="D47" s="2"/>
      <c r="E47" s="2"/>
      <c r="F47" s="2"/>
      <c r="G47" s="162"/>
      <c r="H47" s="127"/>
      <c r="I47" s="2"/>
      <c r="J47" s="4"/>
      <c r="K47" s="4"/>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row>
    <row r="48" spans="1:40" x14ac:dyDescent="0.25">
      <c r="A48" s="2"/>
      <c r="B48" s="2"/>
      <c r="C48" s="2"/>
      <c r="D48" s="2"/>
      <c r="E48" s="2"/>
      <c r="F48" s="2"/>
      <c r="G48" s="162"/>
      <c r="H48" s="127"/>
      <c r="I48" s="2"/>
      <c r="J48" s="4"/>
      <c r="K48" s="4"/>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row>
    <row r="49" spans="1:40" x14ac:dyDescent="0.25">
      <c r="A49" s="2"/>
      <c r="B49" s="2"/>
      <c r="C49" s="2"/>
      <c r="D49" s="2"/>
      <c r="E49" s="2"/>
      <c r="F49" s="2"/>
      <c r="G49" s="162"/>
      <c r="H49" s="127"/>
      <c r="I49" s="2"/>
      <c r="J49" s="4"/>
      <c r="K49" s="4"/>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row>
    <row r="50" spans="1:40" x14ac:dyDescent="0.25">
      <c r="A50" s="2"/>
      <c r="B50" s="2"/>
      <c r="C50" s="2"/>
      <c r="D50" s="2"/>
      <c r="E50" s="2"/>
      <c r="F50" s="2"/>
      <c r="G50" s="162"/>
      <c r="H50" s="127"/>
      <c r="I50" s="2"/>
      <c r="J50" s="4"/>
      <c r="K50" s="4"/>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row>
    <row r="51" spans="1:40" x14ac:dyDescent="0.25">
      <c r="A51" s="2"/>
      <c r="B51" s="2"/>
      <c r="C51" s="2"/>
      <c r="D51" s="2"/>
      <c r="E51" s="2"/>
      <c r="F51" s="2"/>
      <c r="G51" s="162"/>
      <c r="H51" s="127"/>
      <c r="I51" s="2"/>
      <c r="J51" s="4"/>
      <c r="K51" s="4"/>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row>
    <row r="52" spans="1:40" x14ac:dyDescent="0.25">
      <c r="A52" s="2"/>
      <c r="B52" s="2"/>
      <c r="C52" s="2"/>
      <c r="D52" s="2"/>
      <c r="E52" s="2"/>
      <c r="F52" s="2"/>
      <c r="G52" s="162"/>
      <c r="H52" s="127"/>
      <c r="I52" s="2"/>
      <c r="J52" s="4"/>
      <c r="K52" s="4"/>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row>
    <row r="53" spans="1:40" x14ac:dyDescent="0.25">
      <c r="A53" s="2"/>
      <c r="B53" s="2"/>
      <c r="C53" s="2"/>
      <c r="D53" s="2"/>
      <c r="E53" s="2"/>
      <c r="F53" s="2"/>
      <c r="G53" s="162"/>
      <c r="H53" s="127"/>
      <c r="I53" s="2"/>
      <c r="J53" s="4"/>
      <c r="K53" s="4"/>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row>
    <row r="54" spans="1:40" x14ac:dyDescent="0.25">
      <c r="A54" s="2"/>
      <c r="B54" s="2"/>
      <c r="C54" s="2"/>
      <c r="D54" s="2"/>
      <c r="E54" s="2"/>
      <c r="F54" s="2"/>
      <c r="G54" s="162"/>
      <c r="H54" s="127"/>
      <c r="I54" s="2"/>
      <c r="J54" s="4"/>
      <c r="K54" s="4"/>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row>
    <row r="55" spans="1:40" x14ac:dyDescent="0.25">
      <c r="A55" s="2"/>
      <c r="B55" s="2"/>
      <c r="C55" s="2"/>
      <c r="D55" s="2"/>
      <c r="E55" s="2"/>
      <c r="F55" s="2"/>
      <c r="G55" s="162"/>
      <c r="H55" s="127"/>
      <c r="I55" s="2"/>
      <c r="J55" s="4"/>
      <c r="K55" s="4"/>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row>
    <row r="56" spans="1:40" x14ac:dyDescent="0.25">
      <c r="A56" s="2"/>
      <c r="B56" s="2"/>
      <c r="C56" s="2"/>
      <c r="D56" s="2"/>
      <c r="E56" s="2"/>
      <c r="F56" s="2"/>
      <c r="G56" s="162"/>
      <c r="H56" s="127"/>
      <c r="I56" s="2"/>
      <c r="J56" s="4"/>
      <c r="K56" s="4"/>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row>
    <row r="57" spans="1:40" x14ac:dyDescent="0.25">
      <c r="A57" s="2"/>
      <c r="B57" s="2"/>
      <c r="C57" s="2"/>
      <c r="D57" s="2"/>
      <c r="E57" s="2"/>
      <c r="F57" s="2"/>
      <c r="G57" s="162"/>
      <c r="H57" s="127"/>
      <c r="I57" s="2"/>
      <c r="J57" s="4"/>
      <c r="K57" s="4"/>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row>
    <row r="58" spans="1:40" x14ac:dyDescent="0.25">
      <c r="A58" s="2"/>
      <c r="B58" s="2"/>
      <c r="C58" s="2"/>
      <c r="D58" s="2"/>
      <c r="E58" s="2"/>
      <c r="F58" s="2"/>
      <c r="G58" s="162"/>
      <c r="H58" s="127"/>
      <c r="I58" s="2"/>
      <c r="J58" s="4"/>
      <c r="K58" s="4"/>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row>
    <row r="59" spans="1:40" x14ac:dyDescent="0.25">
      <c r="A59" s="2"/>
      <c r="B59" s="2"/>
      <c r="C59" s="2"/>
      <c r="D59" s="2"/>
      <c r="E59" s="2"/>
      <c r="F59" s="2"/>
      <c r="G59" s="162"/>
      <c r="H59" s="127"/>
      <c r="I59" s="2"/>
      <c r="J59" s="4"/>
      <c r="K59" s="4"/>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row>
    <row r="60" spans="1:40" x14ac:dyDescent="0.25">
      <c r="A60" s="2"/>
      <c r="B60" s="2"/>
      <c r="C60" s="2"/>
      <c r="D60" s="2"/>
      <c r="E60" s="2"/>
      <c r="F60" s="2"/>
      <c r="G60" s="162"/>
      <c r="H60" s="127"/>
      <c r="I60" s="2"/>
      <c r="J60" s="4"/>
      <c r="K60" s="4"/>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row>
    <row r="61" spans="1:40" x14ac:dyDescent="0.25">
      <c r="A61" s="2"/>
      <c r="B61" s="2"/>
      <c r="C61" s="2"/>
      <c r="D61" s="2"/>
      <c r="E61" s="2"/>
      <c r="F61" s="2"/>
      <c r="G61" s="162"/>
      <c r="H61" s="127"/>
      <c r="I61" s="2"/>
      <c r="J61" s="4"/>
      <c r="K61" s="4"/>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row>
    <row r="62" spans="1:40" x14ac:dyDescent="0.25">
      <c r="A62" s="2"/>
      <c r="B62" s="2"/>
      <c r="C62" s="2"/>
      <c r="D62" s="2"/>
      <c r="E62" s="2"/>
      <c r="F62" s="2"/>
      <c r="G62" s="162"/>
      <c r="H62" s="127"/>
      <c r="I62" s="2"/>
      <c r="J62" s="4"/>
      <c r="K62" s="4"/>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row>
    <row r="63" spans="1:40" x14ac:dyDescent="0.25">
      <c r="A63" s="2"/>
      <c r="B63" s="2"/>
      <c r="C63" s="2"/>
      <c r="D63" s="2"/>
      <c r="E63" s="2"/>
      <c r="F63" s="2"/>
      <c r="G63" s="162"/>
      <c r="H63" s="127"/>
      <c r="I63" s="2"/>
      <c r="J63" s="4"/>
      <c r="K63" s="4"/>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row>
    <row r="64" spans="1:40" x14ac:dyDescent="0.25">
      <c r="A64" s="2"/>
      <c r="B64" s="2"/>
      <c r="C64" s="2"/>
      <c r="D64" s="2"/>
      <c r="E64" s="2"/>
      <c r="F64" s="2"/>
      <c r="G64" s="162"/>
      <c r="H64" s="127"/>
      <c r="I64" s="2"/>
      <c r="J64" s="4"/>
      <c r="K64" s="4"/>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row>
    <row r="65" spans="1:40" x14ac:dyDescent="0.25">
      <c r="A65" s="2"/>
      <c r="B65" s="2"/>
      <c r="C65" s="2"/>
      <c r="D65" s="2"/>
      <c r="E65" s="2"/>
      <c r="F65" s="2"/>
      <c r="G65" s="162"/>
      <c r="H65" s="127"/>
      <c r="I65" s="2"/>
      <c r="J65" s="4"/>
      <c r="K65" s="4"/>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row>
    <row r="66" spans="1:40" x14ac:dyDescent="0.25">
      <c r="A66" s="2"/>
      <c r="B66" s="2"/>
      <c r="C66" s="2"/>
      <c r="D66" s="2"/>
      <c r="E66" s="2"/>
      <c r="F66" s="2"/>
      <c r="G66" s="162"/>
      <c r="H66" s="127"/>
      <c r="I66" s="2"/>
      <c r="J66" s="4"/>
      <c r="K66" s="4"/>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row>
    <row r="67" spans="1:40" x14ac:dyDescent="0.25">
      <c r="A67" s="2"/>
      <c r="B67" s="2"/>
      <c r="C67" s="2"/>
      <c r="D67" s="2"/>
      <c r="E67" s="2"/>
      <c r="F67" s="2"/>
      <c r="G67" s="162"/>
      <c r="H67" s="127"/>
      <c r="I67" s="2"/>
      <c r="J67" s="4"/>
      <c r="K67" s="4"/>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row>
    <row r="68" spans="1:40" x14ac:dyDescent="0.25">
      <c r="A68" s="2"/>
      <c r="B68" s="2"/>
      <c r="C68" s="2"/>
      <c r="D68" s="2"/>
      <c r="E68" s="2"/>
      <c r="F68" s="2"/>
      <c r="G68" s="162"/>
      <c r="H68" s="127"/>
      <c r="I68" s="2"/>
      <c r="J68" s="4"/>
      <c r="K68" s="4"/>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row>
    <row r="69" spans="1:40" x14ac:dyDescent="0.25">
      <c r="A69" s="2"/>
      <c r="B69" s="2"/>
      <c r="C69" s="2"/>
      <c r="D69" s="2"/>
      <c r="E69" s="2"/>
      <c r="F69" s="2"/>
      <c r="G69" s="162"/>
      <c r="H69" s="127"/>
      <c r="I69" s="2"/>
      <c r="J69" s="4"/>
      <c r="K69" s="4"/>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row>
    <row r="70" spans="1:40" x14ac:dyDescent="0.25">
      <c r="A70" s="2"/>
      <c r="B70" s="2"/>
      <c r="C70" s="2"/>
      <c r="D70" s="2"/>
      <c r="E70" s="2"/>
      <c r="F70" s="2"/>
      <c r="G70" s="162"/>
      <c r="H70" s="127"/>
      <c r="I70" s="2"/>
      <c r="J70" s="4"/>
      <c r="K70" s="4"/>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row>
    <row r="71" spans="1:40" x14ac:dyDescent="0.25">
      <c r="A71" s="2"/>
      <c r="B71" s="2"/>
      <c r="C71" s="2"/>
      <c r="D71" s="2"/>
      <c r="E71" s="2"/>
      <c r="F71" s="2"/>
      <c r="G71" s="162"/>
      <c r="H71" s="127"/>
      <c r="I71" s="2"/>
      <c r="J71" s="4"/>
      <c r="K71" s="4"/>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row>
    <row r="72" spans="1:40" x14ac:dyDescent="0.25">
      <c r="A72" s="2"/>
      <c r="B72" s="2"/>
      <c r="C72" s="2"/>
      <c r="D72" s="2"/>
      <c r="E72" s="2"/>
      <c r="F72" s="2"/>
      <c r="G72" s="162"/>
      <c r="H72" s="127"/>
      <c r="I72" s="2"/>
      <c r="J72" s="4"/>
      <c r="K72" s="4"/>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row>
    <row r="73" spans="1:40" x14ac:dyDescent="0.25">
      <c r="A73" s="2"/>
      <c r="B73" s="2"/>
      <c r="C73" s="2"/>
      <c r="D73" s="2"/>
      <c r="E73" s="2"/>
      <c r="F73" s="2"/>
      <c r="G73" s="162"/>
      <c r="H73" s="127"/>
      <c r="I73" s="2"/>
      <c r="J73" s="4"/>
      <c r="K73" s="4"/>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row>
    <row r="74" spans="1:40" x14ac:dyDescent="0.25">
      <c r="A74" s="2"/>
      <c r="B74" s="2"/>
      <c r="C74" s="2"/>
      <c r="D74" s="2"/>
      <c r="E74" s="2"/>
      <c r="F74" s="2"/>
      <c r="G74" s="162"/>
      <c r="H74" s="127"/>
      <c r="I74" s="2"/>
      <c r="J74" s="4"/>
      <c r="K74" s="4"/>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row>
    <row r="75" spans="1:40" x14ac:dyDescent="0.25">
      <c r="A75" s="2"/>
      <c r="B75" s="2"/>
      <c r="C75" s="2"/>
      <c r="D75" s="2"/>
      <c r="E75" s="2"/>
      <c r="F75" s="2"/>
      <c r="G75" s="162"/>
      <c r="H75" s="127"/>
      <c r="I75" s="2"/>
      <c r="J75" s="4"/>
      <c r="K75" s="4"/>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row>
    <row r="76" spans="1:40" x14ac:dyDescent="0.25">
      <c r="A76" s="2"/>
      <c r="B76" s="2"/>
      <c r="C76" s="2"/>
      <c r="D76" s="2"/>
      <c r="E76" s="2"/>
      <c r="F76" s="2"/>
      <c r="G76" s="162"/>
      <c r="H76" s="127"/>
      <c r="I76" s="2"/>
      <c r="J76" s="4"/>
      <c r="K76" s="4"/>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row>
    <row r="77" spans="1:40" x14ac:dyDescent="0.25">
      <c r="A77" s="2"/>
      <c r="B77" s="2"/>
      <c r="C77" s="2"/>
      <c r="D77" s="2"/>
      <c r="E77" s="2"/>
      <c r="F77" s="2"/>
      <c r="G77" s="162"/>
      <c r="H77" s="127"/>
      <c r="I77" s="2"/>
      <c r="J77" s="4"/>
      <c r="K77" s="4"/>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row>
    <row r="78" spans="1:40" x14ac:dyDescent="0.25">
      <c r="A78" s="2"/>
      <c r="B78" s="2"/>
      <c r="C78" s="2"/>
      <c r="D78" s="2"/>
      <c r="E78" s="2"/>
      <c r="F78" s="2"/>
      <c r="G78" s="162"/>
      <c r="H78" s="127"/>
      <c r="I78" s="2"/>
      <c r="J78" s="4"/>
      <c r="K78" s="4"/>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row>
    <row r="79" spans="1:40" x14ac:dyDescent="0.25">
      <c r="A79" s="2"/>
      <c r="B79" s="2"/>
      <c r="C79" s="2"/>
      <c r="D79" s="2"/>
      <c r="E79" s="2"/>
      <c r="F79" s="2"/>
      <c r="G79" s="162"/>
      <c r="H79" s="127"/>
      <c r="I79" s="2"/>
      <c r="J79" s="4"/>
      <c r="K79" s="4"/>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row>
    <row r="80" spans="1:40" x14ac:dyDescent="0.25">
      <c r="A80" s="2"/>
      <c r="B80" s="2"/>
      <c r="C80" s="2"/>
      <c r="D80" s="2"/>
      <c r="E80" s="2"/>
      <c r="F80" s="2"/>
      <c r="G80" s="162"/>
      <c r="H80" s="127"/>
      <c r="I80" s="2"/>
      <c r="J80" s="4"/>
      <c r="K80" s="4"/>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row>
    <row r="81" spans="1:40" x14ac:dyDescent="0.25">
      <c r="A81" s="2"/>
      <c r="B81" s="2"/>
      <c r="C81" s="2"/>
      <c r="D81" s="2"/>
      <c r="E81" s="2"/>
      <c r="F81" s="2"/>
      <c r="G81" s="162"/>
      <c r="H81" s="127"/>
      <c r="I81" s="2"/>
      <c r="J81" s="4"/>
      <c r="K81" s="4"/>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row>
    <row r="82" spans="1:40" x14ac:dyDescent="0.25">
      <c r="A82" s="2"/>
      <c r="B82" s="2"/>
      <c r="C82" s="2"/>
      <c r="D82" s="2"/>
      <c r="E82" s="2"/>
      <c r="F82" s="2"/>
      <c r="G82" s="162"/>
      <c r="H82" s="127"/>
      <c r="I82" s="2"/>
      <c r="J82" s="4"/>
      <c r="K82" s="4"/>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row>
    <row r="83" spans="1:40" x14ac:dyDescent="0.25">
      <c r="A83" s="2"/>
      <c r="B83" s="2"/>
      <c r="C83" s="2"/>
      <c r="D83" s="2"/>
      <c r="E83" s="2"/>
      <c r="F83" s="2"/>
      <c r="G83" s="162"/>
      <c r="H83" s="127"/>
      <c r="I83" s="2"/>
      <c r="J83" s="4"/>
      <c r="K83" s="4"/>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row>
    <row r="84" spans="1:40" x14ac:dyDescent="0.25">
      <c r="A84" s="2"/>
      <c r="B84" s="2"/>
      <c r="C84" s="2"/>
      <c r="D84" s="2"/>
      <c r="E84" s="2"/>
      <c r="F84" s="2"/>
      <c r="G84" s="162"/>
      <c r="H84" s="127"/>
      <c r="I84" s="2"/>
      <c r="J84" s="4"/>
      <c r="K84" s="4"/>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row>
    <row r="85" spans="1:40" x14ac:dyDescent="0.25">
      <c r="A85" s="2"/>
      <c r="B85" s="2"/>
      <c r="C85" s="2"/>
      <c r="D85" s="2"/>
      <c r="E85" s="2"/>
      <c r="F85" s="2"/>
      <c r="G85" s="162"/>
      <c r="H85" s="127"/>
      <c r="I85" s="2"/>
      <c r="J85" s="4"/>
      <c r="K85" s="4"/>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row>
    <row r="86" spans="1:40" x14ac:dyDescent="0.25">
      <c r="A86" s="2"/>
      <c r="B86" s="2"/>
      <c r="C86" s="2"/>
      <c r="D86" s="2"/>
      <c r="E86" s="2"/>
      <c r="F86" s="2"/>
      <c r="G86" s="162"/>
      <c r="H86" s="127"/>
      <c r="I86" s="2"/>
      <c r="J86" s="4"/>
      <c r="K86" s="4"/>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row>
    <row r="87" spans="1:40" x14ac:dyDescent="0.25">
      <c r="A87" s="2"/>
      <c r="B87" s="2"/>
      <c r="C87" s="2"/>
      <c r="D87" s="2"/>
      <c r="E87" s="2"/>
      <c r="F87" s="2"/>
      <c r="G87" s="162"/>
      <c r="H87" s="127"/>
      <c r="I87" s="2"/>
      <c r="J87" s="4"/>
      <c r="K87" s="4"/>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row>
    <row r="88" spans="1:40" x14ac:dyDescent="0.25">
      <c r="A88" s="2"/>
      <c r="B88" s="2"/>
      <c r="C88" s="2"/>
      <c r="D88" s="2"/>
      <c r="E88" s="2"/>
      <c r="F88" s="2"/>
      <c r="G88" s="162"/>
      <c r="H88" s="127"/>
      <c r="I88" s="2"/>
      <c r="J88" s="4"/>
      <c r="K88" s="4"/>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row>
    <row r="89" spans="1:40" x14ac:dyDescent="0.25">
      <c r="A89" s="2"/>
      <c r="B89" s="2"/>
      <c r="C89" s="2"/>
      <c r="D89" s="2"/>
      <c r="E89" s="2"/>
      <c r="F89" s="2"/>
      <c r="G89" s="162"/>
      <c r="H89" s="127"/>
      <c r="I89" s="2"/>
      <c r="J89" s="4"/>
      <c r="K89" s="4"/>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row>
    <row r="90" spans="1:40" x14ac:dyDescent="0.25">
      <c r="A90" s="2"/>
      <c r="B90" s="2"/>
      <c r="C90" s="2"/>
      <c r="D90" s="2"/>
      <c r="E90" s="2"/>
      <c r="F90" s="2"/>
      <c r="G90" s="162"/>
      <c r="H90" s="127"/>
      <c r="I90" s="2"/>
      <c r="J90" s="4"/>
      <c r="K90" s="4"/>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row>
    <row r="91" spans="1:40" x14ac:dyDescent="0.25">
      <c r="A91" s="2"/>
      <c r="B91" s="2"/>
      <c r="C91" s="2"/>
      <c r="D91" s="2"/>
      <c r="E91" s="2"/>
      <c r="F91" s="2"/>
      <c r="G91" s="162"/>
      <c r="H91" s="127"/>
      <c r="I91" s="2"/>
      <c r="J91" s="4"/>
      <c r="K91" s="4"/>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row>
    <row r="92" spans="1:40" x14ac:dyDescent="0.25">
      <c r="A92" s="2"/>
      <c r="B92" s="2"/>
      <c r="C92" s="2"/>
      <c r="D92" s="2"/>
      <c r="E92" s="2"/>
      <c r="F92" s="2"/>
      <c r="G92" s="162"/>
      <c r="H92" s="127"/>
      <c r="I92" s="2"/>
      <c r="J92" s="4"/>
      <c r="K92" s="4"/>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row>
    <row r="93" spans="1:40" x14ac:dyDescent="0.25">
      <c r="A93" s="2"/>
      <c r="B93" s="2"/>
      <c r="C93" s="2"/>
      <c r="D93" s="2"/>
      <c r="E93" s="2"/>
      <c r="F93" s="2"/>
      <c r="G93" s="162"/>
      <c r="H93" s="127"/>
      <c r="I93" s="2"/>
      <c r="J93" s="4"/>
      <c r="K93" s="4"/>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row>
    <row r="94" spans="1:40" x14ac:dyDescent="0.25">
      <c r="A94" s="2"/>
      <c r="B94" s="2"/>
      <c r="C94" s="2"/>
      <c r="D94" s="2"/>
      <c r="E94" s="2"/>
      <c r="F94" s="2"/>
      <c r="G94" s="162"/>
      <c r="H94" s="127"/>
      <c r="I94" s="2"/>
      <c r="J94" s="4"/>
      <c r="K94" s="4"/>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row>
    <row r="95" spans="1:40" x14ac:dyDescent="0.25">
      <c r="A95" s="2"/>
      <c r="B95" s="2"/>
      <c r="C95" s="2"/>
      <c r="D95" s="2"/>
      <c r="E95" s="2"/>
      <c r="F95" s="2"/>
      <c r="G95" s="162"/>
      <c r="H95" s="127"/>
      <c r="I95" s="2"/>
      <c r="J95" s="4"/>
      <c r="K95" s="4"/>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row>
    <row r="96" spans="1:40" x14ac:dyDescent="0.25">
      <c r="A96" s="2"/>
      <c r="B96" s="2"/>
      <c r="C96" s="2"/>
      <c r="D96" s="2"/>
      <c r="E96" s="2"/>
      <c r="F96" s="2"/>
      <c r="G96" s="162"/>
      <c r="H96" s="127"/>
      <c r="I96" s="2"/>
      <c r="J96" s="4"/>
      <c r="K96" s="4"/>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row>
    <row r="97" spans="1:40" x14ac:dyDescent="0.25">
      <c r="A97" s="2"/>
      <c r="B97" s="2"/>
      <c r="C97" s="2"/>
      <c r="D97" s="2"/>
      <c r="E97" s="2"/>
      <c r="F97" s="2"/>
      <c r="G97" s="162"/>
      <c r="H97" s="127"/>
      <c r="I97" s="2"/>
      <c r="J97" s="4"/>
      <c r="K97" s="4"/>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row>
    <row r="98" spans="1:40" x14ac:dyDescent="0.25">
      <c r="A98" s="2"/>
      <c r="B98" s="2"/>
      <c r="C98" s="2"/>
      <c r="D98" s="2"/>
      <c r="E98" s="2"/>
      <c r="F98" s="2"/>
      <c r="G98" s="162"/>
      <c r="H98" s="127"/>
      <c r="I98" s="2"/>
      <c r="J98" s="4"/>
      <c r="K98" s="4"/>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row>
    <row r="99" spans="1:40" x14ac:dyDescent="0.25">
      <c r="A99" s="2"/>
      <c r="B99" s="2"/>
      <c r="C99" s="2"/>
      <c r="D99" s="2"/>
      <c r="E99" s="2"/>
      <c r="F99" s="2"/>
      <c r="G99" s="162"/>
      <c r="H99" s="127"/>
      <c r="I99" s="2"/>
      <c r="J99" s="4"/>
      <c r="K99" s="4"/>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row>
    <row r="100" spans="1:40" x14ac:dyDescent="0.25">
      <c r="A100" s="2"/>
      <c r="B100" s="2"/>
      <c r="C100" s="2"/>
      <c r="D100" s="2"/>
      <c r="E100" s="2"/>
      <c r="F100" s="2"/>
      <c r="G100" s="162"/>
      <c r="H100" s="127"/>
      <c r="I100" s="2"/>
      <c r="J100" s="4"/>
      <c r="K100" s="4"/>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row>
    <row r="101" spans="1:40" x14ac:dyDescent="0.25">
      <c r="A101" s="2"/>
      <c r="B101" s="2"/>
      <c r="C101" s="2"/>
      <c r="D101" s="2"/>
      <c r="E101" s="2"/>
      <c r="F101" s="2"/>
      <c r="G101" s="162"/>
      <c r="H101" s="127"/>
      <c r="I101" s="2"/>
      <c r="J101" s="4"/>
      <c r="K101" s="4"/>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row>
    <row r="102" spans="1:40" x14ac:dyDescent="0.25">
      <c r="A102" s="2"/>
      <c r="B102" s="2"/>
      <c r="C102" s="2"/>
      <c r="D102" s="2"/>
      <c r="E102" s="2"/>
      <c r="F102" s="2"/>
      <c r="G102" s="162"/>
      <c r="H102" s="127"/>
      <c r="I102" s="2"/>
      <c r="J102" s="4"/>
      <c r="K102" s="4"/>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row>
    <row r="103" spans="1:40" x14ac:dyDescent="0.25">
      <c r="A103" s="2"/>
      <c r="B103" s="2"/>
      <c r="C103" s="2"/>
      <c r="D103" s="2"/>
      <c r="E103" s="2"/>
      <c r="F103" s="2"/>
      <c r="G103" s="162"/>
      <c r="H103" s="127"/>
      <c r="I103" s="2"/>
      <c r="J103" s="4"/>
      <c r="K103" s="4"/>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row>
    <row r="104" spans="1:40" x14ac:dyDescent="0.25">
      <c r="A104" s="2"/>
      <c r="B104" s="2"/>
      <c r="C104" s="2"/>
      <c r="D104" s="2"/>
      <c r="E104" s="2"/>
      <c r="F104" s="2"/>
      <c r="G104" s="162"/>
      <c r="H104" s="127"/>
      <c r="I104" s="2"/>
      <c r="J104" s="4"/>
      <c r="K104" s="4"/>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row>
    <row r="105" spans="1:40" x14ac:dyDescent="0.25">
      <c r="A105" s="2"/>
      <c r="B105" s="2"/>
      <c r="C105" s="2"/>
      <c r="D105" s="2"/>
      <c r="E105" s="2"/>
      <c r="F105" s="2"/>
      <c r="G105" s="162"/>
      <c r="H105" s="127"/>
      <c r="I105" s="2"/>
      <c r="J105" s="4"/>
      <c r="K105" s="4"/>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row>
    <row r="106" spans="1:40" x14ac:dyDescent="0.25">
      <c r="A106" s="2"/>
      <c r="B106" s="2"/>
      <c r="C106" s="2"/>
      <c r="D106" s="2"/>
      <c r="E106" s="2"/>
      <c r="F106" s="2"/>
      <c r="G106" s="162"/>
      <c r="H106" s="127"/>
      <c r="I106" s="2"/>
      <c r="J106" s="4"/>
      <c r="K106" s="4"/>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row>
    <row r="107" spans="1:40" x14ac:dyDescent="0.25">
      <c r="A107" s="2"/>
      <c r="B107" s="2"/>
      <c r="C107" s="2"/>
      <c r="D107" s="2"/>
      <c r="E107" s="2"/>
      <c r="F107" s="2"/>
      <c r="G107" s="162"/>
      <c r="H107" s="127"/>
      <c r="I107" s="2"/>
      <c r="J107" s="4"/>
      <c r="K107" s="4"/>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row>
    <row r="108" spans="1:40" x14ac:dyDescent="0.25">
      <c r="A108" s="2"/>
      <c r="B108" s="2"/>
      <c r="C108" s="2"/>
      <c r="D108" s="2"/>
      <c r="E108" s="2"/>
      <c r="F108" s="2"/>
      <c r="G108" s="162"/>
      <c r="H108" s="127"/>
      <c r="I108" s="2"/>
      <c r="J108" s="4"/>
      <c r="K108" s="4"/>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row>
    <row r="109" spans="1:40" x14ac:dyDescent="0.25">
      <c r="A109" s="2"/>
      <c r="B109" s="2"/>
      <c r="C109" s="2"/>
      <c r="D109" s="2"/>
      <c r="E109" s="2"/>
      <c r="F109" s="2"/>
      <c r="G109" s="162"/>
      <c r="H109" s="127"/>
      <c r="I109" s="2"/>
      <c r="J109" s="4"/>
      <c r="K109" s="4"/>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row>
    <row r="110" spans="1:40" x14ac:dyDescent="0.25">
      <c r="A110" s="2"/>
      <c r="B110" s="2"/>
      <c r="C110" s="2"/>
      <c r="D110" s="2"/>
      <c r="E110" s="2"/>
      <c r="F110" s="2"/>
      <c r="G110" s="162"/>
      <c r="H110" s="127"/>
      <c r="I110" s="2"/>
      <c r="J110" s="4"/>
      <c r="K110" s="4"/>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row>
    <row r="111" spans="1:40" x14ac:dyDescent="0.25">
      <c r="A111" s="2"/>
      <c r="B111" s="2"/>
      <c r="C111" s="2"/>
      <c r="D111" s="2"/>
      <c r="E111" s="2"/>
      <c r="F111" s="2"/>
      <c r="G111" s="162"/>
      <c r="H111" s="127"/>
      <c r="I111" s="2"/>
      <c r="J111" s="4"/>
      <c r="K111" s="4"/>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row>
    <row r="112" spans="1:40" x14ac:dyDescent="0.25">
      <c r="A112" s="2"/>
      <c r="B112" s="2"/>
      <c r="C112" s="2"/>
      <c r="D112" s="2"/>
      <c r="E112" s="2"/>
      <c r="F112" s="2"/>
      <c r="G112" s="162"/>
      <c r="H112" s="127"/>
      <c r="I112" s="2"/>
      <c r="J112" s="4"/>
      <c r="K112" s="4"/>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row>
    <row r="113" spans="1:40" x14ac:dyDescent="0.25">
      <c r="A113" s="2"/>
      <c r="B113" s="2"/>
      <c r="C113" s="2"/>
      <c r="D113" s="2"/>
      <c r="E113" s="2"/>
      <c r="F113" s="2"/>
      <c r="G113" s="162"/>
      <c r="H113" s="127"/>
      <c r="I113" s="2"/>
      <c r="J113" s="4"/>
      <c r="K113" s="4"/>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row>
    <row r="114" spans="1:40" x14ac:dyDescent="0.25">
      <c r="A114" s="2"/>
      <c r="B114" s="2"/>
      <c r="C114" s="2"/>
      <c r="D114" s="2"/>
      <c r="E114" s="2"/>
      <c r="F114" s="2"/>
      <c r="G114" s="162"/>
      <c r="H114" s="127"/>
      <c r="I114" s="2"/>
      <c r="J114" s="4"/>
      <c r="K114" s="4"/>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row>
    <row r="115" spans="1:40" x14ac:dyDescent="0.25">
      <c r="A115" s="2"/>
      <c r="B115" s="2"/>
      <c r="C115" s="2"/>
      <c r="D115" s="2"/>
      <c r="E115" s="2"/>
      <c r="F115" s="2"/>
      <c r="G115" s="162"/>
      <c r="H115" s="127"/>
      <c r="I115" s="2"/>
      <c r="J115" s="4"/>
      <c r="K115" s="4"/>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row>
    <row r="116" spans="1:40" x14ac:dyDescent="0.25">
      <c r="A116" s="2"/>
      <c r="B116" s="2"/>
      <c r="C116" s="2"/>
      <c r="D116" s="2"/>
      <c r="E116" s="2"/>
      <c r="F116" s="2"/>
      <c r="G116" s="162"/>
      <c r="H116" s="127"/>
      <c r="I116" s="2"/>
      <c r="J116" s="4"/>
      <c r="K116" s="4"/>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row>
    <row r="117" spans="1:40" x14ac:dyDescent="0.25">
      <c r="A117" s="2"/>
      <c r="B117" s="2"/>
      <c r="C117" s="2"/>
      <c r="D117" s="2"/>
      <c r="E117" s="2"/>
      <c r="F117" s="2"/>
      <c r="G117" s="162"/>
      <c r="H117" s="127"/>
      <c r="I117" s="2"/>
      <c r="J117" s="4"/>
      <c r="K117" s="4"/>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row>
    <row r="118" spans="1:40" x14ac:dyDescent="0.25">
      <c r="A118" s="2"/>
      <c r="B118" s="2"/>
      <c r="C118" s="2"/>
      <c r="D118" s="2"/>
      <c r="E118" s="2"/>
      <c r="F118" s="2"/>
      <c r="G118" s="162"/>
      <c r="H118" s="127"/>
      <c r="I118" s="2"/>
      <c r="J118" s="4"/>
      <c r="K118" s="4"/>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row>
    <row r="119" spans="1:40" x14ac:dyDescent="0.25">
      <c r="A119" s="2"/>
      <c r="B119" s="2"/>
      <c r="C119" s="2"/>
      <c r="D119" s="2"/>
      <c r="E119" s="2"/>
      <c r="F119" s="2"/>
      <c r="G119" s="162"/>
      <c r="H119" s="127"/>
      <c r="I119" s="2"/>
      <c r="J119" s="4"/>
      <c r="K119" s="4"/>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row>
    <row r="120" spans="1:40" x14ac:dyDescent="0.25">
      <c r="A120" s="2"/>
      <c r="B120" s="2"/>
      <c r="C120" s="2"/>
      <c r="D120" s="2"/>
      <c r="E120" s="2"/>
      <c r="F120" s="2"/>
      <c r="G120" s="162"/>
      <c r="H120" s="127"/>
      <c r="I120" s="2"/>
      <c r="J120" s="4"/>
      <c r="K120" s="4"/>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row>
    <row r="121" spans="1:40" x14ac:dyDescent="0.25">
      <c r="A121" s="2"/>
      <c r="B121" s="2"/>
      <c r="C121" s="2"/>
      <c r="D121" s="2"/>
      <c r="E121" s="2"/>
      <c r="F121" s="2"/>
      <c r="G121" s="162"/>
      <c r="H121" s="127"/>
      <c r="I121" s="2"/>
      <c r="J121" s="4"/>
      <c r="K121" s="4"/>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row>
    <row r="122" spans="1:40" x14ac:dyDescent="0.25">
      <c r="A122" s="2"/>
      <c r="B122" s="2"/>
      <c r="C122" s="2"/>
      <c r="D122" s="2"/>
      <c r="E122" s="2"/>
      <c r="F122" s="2"/>
      <c r="G122" s="162"/>
      <c r="H122" s="127"/>
      <c r="I122" s="2"/>
      <c r="J122" s="4"/>
      <c r="K122" s="4"/>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row>
    <row r="123" spans="1:40" x14ac:dyDescent="0.25">
      <c r="A123" s="2"/>
      <c r="B123" s="2"/>
      <c r="C123" s="2"/>
      <c r="D123" s="2"/>
      <c r="E123" s="2"/>
      <c r="F123" s="2"/>
      <c r="G123" s="162"/>
      <c r="H123" s="127"/>
      <c r="I123" s="2"/>
      <c r="J123" s="4"/>
      <c r="K123" s="4"/>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row>
    <row r="124" spans="1:40" x14ac:dyDescent="0.25">
      <c r="A124" s="2"/>
      <c r="B124" s="2"/>
      <c r="C124" s="2"/>
      <c r="D124" s="2"/>
      <c r="E124" s="2"/>
      <c r="F124" s="2"/>
      <c r="G124" s="162"/>
      <c r="H124" s="127"/>
      <c r="I124" s="2"/>
      <c r="J124" s="4"/>
      <c r="K124" s="4"/>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row>
    <row r="125" spans="1:40" x14ac:dyDescent="0.25">
      <c r="A125" s="2"/>
      <c r="B125" s="2"/>
      <c r="C125" s="2"/>
      <c r="D125" s="2"/>
      <c r="E125" s="2"/>
      <c r="F125" s="2"/>
      <c r="G125" s="162"/>
      <c r="H125" s="127"/>
      <c r="I125" s="2"/>
      <c r="J125" s="4"/>
      <c r="K125" s="4"/>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row>
    <row r="126" spans="1:40" x14ac:dyDescent="0.25">
      <c r="A126" s="2"/>
      <c r="B126" s="2"/>
      <c r="C126" s="2"/>
      <c r="D126" s="2"/>
      <c r="E126" s="2"/>
      <c r="F126" s="2"/>
      <c r="G126" s="162"/>
      <c r="H126" s="127"/>
      <c r="I126" s="2"/>
      <c r="J126" s="4"/>
      <c r="K126" s="4"/>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row>
    <row r="127" spans="1:40" x14ac:dyDescent="0.25">
      <c r="A127" s="2"/>
      <c r="B127" s="2"/>
      <c r="C127" s="2"/>
      <c r="D127" s="2"/>
      <c r="E127" s="2"/>
      <c r="F127" s="2"/>
      <c r="G127" s="162"/>
      <c r="H127" s="127"/>
      <c r="I127" s="2"/>
      <c r="J127" s="4"/>
      <c r="K127" s="4"/>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row>
    <row r="128" spans="1:40" x14ac:dyDescent="0.25">
      <c r="A128" s="2"/>
      <c r="B128" s="2"/>
      <c r="C128" s="2"/>
      <c r="D128" s="2"/>
      <c r="E128" s="2"/>
      <c r="F128" s="2"/>
      <c r="G128" s="162"/>
      <c r="H128" s="127"/>
      <c r="I128" s="2"/>
      <c r="J128" s="4"/>
      <c r="K128" s="4"/>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row>
    <row r="129" spans="1:40" x14ac:dyDescent="0.25">
      <c r="A129" s="2"/>
      <c r="B129" s="2"/>
      <c r="C129" s="2"/>
      <c r="D129" s="2"/>
      <c r="E129" s="2"/>
      <c r="F129" s="2"/>
      <c r="G129" s="162"/>
      <c r="H129" s="127"/>
      <c r="I129" s="2"/>
      <c r="J129" s="4"/>
      <c r="K129" s="4"/>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row>
    <row r="130" spans="1:40" x14ac:dyDescent="0.25">
      <c r="A130" s="2"/>
      <c r="B130" s="2"/>
      <c r="C130" s="2"/>
      <c r="D130" s="2"/>
      <c r="E130" s="2"/>
      <c r="F130" s="2"/>
      <c r="G130" s="162"/>
      <c r="H130" s="127"/>
      <c r="I130" s="2"/>
      <c r="J130" s="4"/>
      <c r="K130" s="4"/>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x14ac:dyDescent="0.25">
      <c r="A131" s="2"/>
      <c r="B131" s="2"/>
      <c r="C131" s="2"/>
      <c r="D131" s="2"/>
      <c r="E131" s="2"/>
      <c r="F131" s="2"/>
      <c r="G131" s="162"/>
      <c r="H131" s="127"/>
      <c r="I131" s="2"/>
      <c r="J131" s="4"/>
      <c r="K131" s="4"/>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row>
    <row r="132" spans="1:40" x14ac:dyDescent="0.25">
      <c r="A132" s="2"/>
      <c r="B132" s="2"/>
      <c r="C132" s="2"/>
      <c r="D132" s="2"/>
      <c r="E132" s="2"/>
      <c r="F132" s="2"/>
      <c r="G132" s="162"/>
      <c r="H132" s="127"/>
      <c r="I132" s="2"/>
      <c r="J132" s="4"/>
      <c r="K132" s="4"/>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row>
    <row r="133" spans="1:40" x14ac:dyDescent="0.25">
      <c r="A133" s="2"/>
      <c r="B133" s="2"/>
      <c r="C133" s="2"/>
      <c r="D133" s="2"/>
      <c r="E133" s="2"/>
      <c r="F133" s="2"/>
      <c r="G133" s="162"/>
      <c r="H133" s="127"/>
      <c r="I133" s="2"/>
      <c r="J133" s="4"/>
      <c r="K133" s="4"/>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row>
    <row r="134" spans="1:40" x14ac:dyDescent="0.25">
      <c r="A134" s="2"/>
      <c r="B134" s="2"/>
      <c r="C134" s="2"/>
      <c r="D134" s="2"/>
      <c r="E134" s="2"/>
      <c r="F134" s="2"/>
      <c r="G134" s="162"/>
      <c r="H134" s="127"/>
      <c r="I134" s="2"/>
      <c r="J134" s="4"/>
      <c r="K134" s="4"/>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row>
    <row r="135" spans="1:40" x14ac:dyDescent="0.25">
      <c r="A135" s="2"/>
      <c r="B135" s="2"/>
      <c r="C135" s="2"/>
      <c r="D135" s="2"/>
      <c r="E135" s="2"/>
      <c r="F135" s="2"/>
      <c r="G135" s="162"/>
      <c r="H135" s="127"/>
      <c r="I135" s="2"/>
      <c r="J135" s="4"/>
      <c r="K135" s="4"/>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row>
    <row r="136" spans="1:40" x14ac:dyDescent="0.25">
      <c r="A136" s="2"/>
      <c r="B136" s="2"/>
      <c r="C136" s="2"/>
      <c r="D136" s="2"/>
      <c r="E136" s="2"/>
      <c r="F136" s="2"/>
      <c r="G136" s="162"/>
      <c r="H136" s="127"/>
      <c r="I136" s="2"/>
      <c r="J136" s="4"/>
      <c r="K136" s="4"/>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row>
    <row r="137" spans="1:40" x14ac:dyDescent="0.25">
      <c r="A137" s="2"/>
      <c r="B137" s="2"/>
      <c r="C137" s="2"/>
      <c r="D137" s="2"/>
      <c r="E137" s="2"/>
      <c r="F137" s="2"/>
      <c r="G137" s="162"/>
      <c r="H137" s="127"/>
      <c r="I137" s="2"/>
      <c r="J137" s="4"/>
      <c r="K137" s="4"/>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row>
    <row r="138" spans="1:40" x14ac:dyDescent="0.25">
      <c r="A138" s="2"/>
      <c r="B138" s="2"/>
      <c r="C138" s="2"/>
      <c r="D138" s="2"/>
      <c r="E138" s="2"/>
      <c r="F138" s="2"/>
      <c r="G138" s="162"/>
      <c r="H138" s="127"/>
      <c r="I138" s="2"/>
      <c r="J138" s="4"/>
      <c r="K138" s="4"/>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row>
    <row r="139" spans="1:40" x14ac:dyDescent="0.25">
      <c r="A139" s="2"/>
      <c r="B139" s="2"/>
      <c r="C139" s="2"/>
      <c r="D139" s="2"/>
      <c r="E139" s="2"/>
      <c r="F139" s="2"/>
      <c r="G139" s="162"/>
      <c r="H139" s="127"/>
      <c r="I139" s="2"/>
      <c r="J139" s="4"/>
      <c r="K139" s="4"/>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row>
    <row r="140" spans="1:40" x14ac:dyDescent="0.25">
      <c r="A140" s="2"/>
      <c r="B140" s="2"/>
      <c r="C140" s="2"/>
      <c r="D140" s="2"/>
      <c r="E140" s="2"/>
      <c r="F140" s="2"/>
      <c r="G140" s="162"/>
      <c r="H140" s="127"/>
      <c r="I140" s="2"/>
      <c r="J140" s="4"/>
      <c r="K140" s="4"/>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row>
    <row r="141" spans="1:40" x14ac:dyDescent="0.25">
      <c r="A141" s="2"/>
      <c r="B141" s="2"/>
      <c r="C141" s="2"/>
      <c r="D141" s="2"/>
      <c r="E141" s="2"/>
      <c r="F141" s="2"/>
      <c r="G141" s="162"/>
      <c r="H141" s="127"/>
      <c r="I141" s="2"/>
      <c r="J141" s="4"/>
      <c r="K141" s="4"/>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row>
    <row r="142" spans="1:40" x14ac:dyDescent="0.25">
      <c r="A142" s="2"/>
      <c r="B142" s="2"/>
      <c r="C142" s="2"/>
      <c r="D142" s="2"/>
      <c r="E142" s="2"/>
      <c r="F142" s="2"/>
      <c r="G142" s="162"/>
      <c r="H142" s="127"/>
      <c r="I142" s="2"/>
      <c r="J142" s="4"/>
      <c r="K142" s="4"/>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row>
    <row r="143" spans="1:40" x14ac:dyDescent="0.25">
      <c r="A143" s="2"/>
      <c r="B143" s="2"/>
      <c r="C143" s="2"/>
      <c r="D143" s="2"/>
      <c r="E143" s="2"/>
      <c r="F143" s="2"/>
      <c r="G143" s="162"/>
      <c r="H143" s="127"/>
      <c r="I143" s="2"/>
      <c r="J143" s="4"/>
      <c r="K143" s="4"/>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row>
    <row r="144" spans="1:40" x14ac:dyDescent="0.25">
      <c r="A144" s="2"/>
      <c r="B144" s="2"/>
      <c r="C144" s="2"/>
      <c r="D144" s="2"/>
      <c r="E144" s="2"/>
      <c r="F144" s="2"/>
      <c r="G144" s="162"/>
      <c r="H144" s="127"/>
      <c r="I144" s="2"/>
      <c r="J144" s="4"/>
      <c r="K144" s="4"/>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row>
    <row r="145" spans="1:40" x14ac:dyDescent="0.25">
      <c r="A145" s="2"/>
      <c r="B145" s="2"/>
      <c r="C145" s="2"/>
      <c r="D145" s="2"/>
      <c r="E145" s="2"/>
      <c r="F145" s="2"/>
      <c r="G145" s="162"/>
      <c r="H145" s="127"/>
      <c r="I145" s="2"/>
      <c r="J145" s="4"/>
      <c r="K145" s="4"/>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row>
    <row r="146" spans="1:40" x14ac:dyDescent="0.25">
      <c r="A146" s="2"/>
      <c r="B146" s="2"/>
      <c r="C146" s="2"/>
      <c r="D146" s="2"/>
      <c r="E146" s="2"/>
      <c r="F146" s="2"/>
      <c r="G146" s="162"/>
      <c r="H146" s="127"/>
      <c r="I146" s="2"/>
      <c r="J146" s="4"/>
      <c r="K146" s="4"/>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x14ac:dyDescent="0.25">
      <c r="A147" s="2"/>
      <c r="B147" s="2"/>
      <c r="C147" s="2"/>
      <c r="D147" s="2"/>
      <c r="E147" s="2"/>
      <c r="F147" s="2"/>
      <c r="G147" s="162"/>
      <c r="H147" s="127"/>
      <c r="I147" s="2"/>
      <c r="J147" s="4"/>
      <c r="K147" s="4"/>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row>
    <row r="148" spans="1:40" x14ac:dyDescent="0.25">
      <c r="A148" s="2"/>
      <c r="B148" s="2"/>
      <c r="C148" s="2"/>
      <c r="D148" s="2"/>
      <c r="E148" s="2"/>
      <c r="F148" s="2"/>
      <c r="G148" s="162"/>
      <c r="H148" s="127"/>
      <c r="I148" s="2"/>
      <c r="J148" s="4"/>
      <c r="K148" s="4"/>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c r="AN148" s="2"/>
    </row>
    <row r="149" spans="1:40" x14ac:dyDescent="0.25">
      <c r="A149" s="2"/>
      <c r="B149" s="2"/>
      <c r="C149" s="2"/>
      <c r="D149" s="2"/>
      <c r="E149" s="2"/>
      <c r="F149" s="2"/>
      <c r="G149" s="162"/>
      <c r="H149" s="127"/>
      <c r="I149" s="2"/>
      <c r="J149" s="4"/>
      <c r="K149" s="4"/>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c r="AN149" s="2"/>
    </row>
    <row r="150" spans="1:40" x14ac:dyDescent="0.25">
      <c r="A150" s="2"/>
      <c r="B150" s="2"/>
      <c r="C150" s="2"/>
      <c r="D150" s="2"/>
      <c r="E150" s="2"/>
      <c r="F150" s="2"/>
      <c r="G150" s="162"/>
      <c r="H150" s="127"/>
      <c r="I150" s="2"/>
      <c r="J150" s="4"/>
      <c r="K150" s="4"/>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c r="AN150" s="2"/>
    </row>
    <row r="151" spans="1:40" x14ac:dyDescent="0.25">
      <c r="A151" s="2"/>
      <c r="B151" s="2"/>
      <c r="C151" s="2"/>
      <c r="D151" s="2"/>
      <c r="E151" s="2"/>
      <c r="F151" s="2"/>
      <c r="G151" s="162"/>
      <c r="H151" s="127"/>
      <c r="I151" s="2"/>
      <c r="J151" s="4"/>
      <c r="K151" s="4"/>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c r="AN151" s="2"/>
    </row>
    <row r="152" spans="1:40" x14ac:dyDescent="0.25">
      <c r="A152" s="2"/>
      <c r="B152" s="2"/>
      <c r="C152" s="2"/>
      <c r="D152" s="2"/>
      <c r="E152" s="2"/>
      <c r="F152" s="2"/>
      <c r="G152" s="162"/>
      <c r="H152" s="127"/>
      <c r="I152" s="2"/>
      <c r="J152" s="4"/>
      <c r="K152" s="4"/>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row>
    <row r="153" spans="1:40" x14ac:dyDescent="0.25">
      <c r="A153" s="2"/>
      <c r="B153" s="2"/>
      <c r="C153" s="2"/>
      <c r="D153" s="2"/>
      <c r="E153" s="2"/>
      <c r="F153" s="2"/>
      <c r="G153" s="162"/>
      <c r="H153" s="127"/>
      <c r="I153" s="2"/>
      <c r="J153" s="4"/>
      <c r="K153" s="4"/>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row>
    <row r="154" spans="1:40" x14ac:dyDescent="0.25">
      <c r="A154" s="2"/>
      <c r="B154" s="2"/>
      <c r="C154" s="2"/>
      <c r="D154" s="2"/>
      <c r="E154" s="2"/>
      <c r="F154" s="2"/>
      <c r="G154" s="162"/>
      <c r="H154" s="127"/>
      <c r="I154" s="2"/>
      <c r="J154" s="4"/>
      <c r="K154" s="4"/>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row>
    <row r="155" spans="1:40" x14ac:dyDescent="0.25">
      <c r="A155" s="2"/>
      <c r="B155" s="2"/>
      <c r="C155" s="2"/>
      <c r="D155" s="2"/>
      <c r="E155" s="2"/>
      <c r="F155" s="2"/>
      <c r="G155" s="162"/>
      <c r="H155" s="127"/>
      <c r="I155" s="2"/>
      <c r="J155" s="4"/>
      <c r="K155" s="4"/>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c r="AN155" s="2"/>
    </row>
    <row r="156" spans="1:40" x14ac:dyDescent="0.25">
      <c r="A156" s="2"/>
      <c r="B156" s="2"/>
      <c r="C156" s="2"/>
      <c r="D156" s="2"/>
      <c r="E156" s="2"/>
      <c r="F156" s="2"/>
      <c r="G156" s="162"/>
      <c r="H156" s="127"/>
      <c r="I156" s="2"/>
      <c r="J156" s="4"/>
      <c r="K156" s="4"/>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row>
    <row r="157" spans="1:40" x14ac:dyDescent="0.25">
      <c r="A157" s="2"/>
      <c r="B157" s="2"/>
      <c r="C157" s="2"/>
      <c r="D157" s="2"/>
      <c r="E157" s="2"/>
      <c r="F157" s="2"/>
      <c r="G157" s="162"/>
      <c r="H157" s="127"/>
      <c r="I157" s="2"/>
      <c r="J157" s="4"/>
      <c r="K157" s="4"/>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c r="AN157" s="2"/>
    </row>
    <row r="158" spans="1:40" x14ac:dyDescent="0.25">
      <c r="A158" s="2"/>
      <c r="B158" s="2"/>
      <c r="C158" s="2"/>
      <c r="D158" s="2"/>
      <c r="E158" s="2"/>
      <c r="F158" s="2"/>
      <c r="G158" s="162"/>
      <c r="H158" s="127"/>
      <c r="I158" s="2"/>
      <c r="J158" s="4"/>
      <c r="K158" s="4"/>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row>
    <row r="159" spans="1:40" x14ac:dyDescent="0.25">
      <c r="A159" s="2"/>
      <c r="B159" s="2"/>
      <c r="C159" s="2"/>
      <c r="D159" s="2"/>
      <c r="E159" s="2"/>
      <c r="F159" s="2"/>
      <c r="G159" s="162"/>
      <c r="H159" s="127"/>
      <c r="I159" s="2"/>
      <c r="J159" s="4"/>
      <c r="K159" s="4"/>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row>
    <row r="160" spans="1:40" x14ac:dyDescent="0.25">
      <c r="A160" s="2"/>
      <c r="B160" s="2"/>
      <c r="C160" s="2"/>
      <c r="D160" s="2"/>
      <c r="E160" s="2"/>
      <c r="F160" s="2"/>
      <c r="G160" s="162"/>
      <c r="H160" s="127"/>
      <c r="I160" s="2"/>
      <c r="J160" s="4"/>
      <c r="K160" s="4"/>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row>
    <row r="161" spans="1:40" x14ac:dyDescent="0.25">
      <c r="A161" s="2"/>
      <c r="B161" s="2"/>
      <c r="C161" s="2"/>
      <c r="D161" s="2"/>
      <c r="E161" s="2"/>
      <c r="F161" s="2"/>
      <c r="G161" s="162"/>
      <c r="H161" s="127"/>
      <c r="I161" s="2"/>
      <c r="J161" s="4"/>
      <c r="K161" s="4"/>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c r="AN161" s="2"/>
    </row>
    <row r="162" spans="1:40" x14ac:dyDescent="0.25">
      <c r="A162" s="2"/>
      <c r="B162" s="2"/>
      <c r="C162" s="2"/>
      <c r="D162" s="2"/>
      <c r="E162" s="2"/>
      <c r="F162" s="2"/>
      <c r="G162" s="162"/>
      <c r="H162" s="127"/>
      <c r="I162" s="2"/>
      <c r="J162" s="4"/>
      <c r="K162" s="4"/>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c r="AN162" s="2"/>
    </row>
    <row r="163" spans="1:40" x14ac:dyDescent="0.25">
      <c r="A163" s="2"/>
      <c r="B163" s="2"/>
      <c r="C163" s="2"/>
      <c r="D163" s="2"/>
      <c r="E163" s="2"/>
      <c r="F163" s="2"/>
      <c r="G163" s="162"/>
      <c r="H163" s="127"/>
      <c r="I163" s="2"/>
      <c r="J163" s="4"/>
      <c r="K163" s="4"/>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c r="AN163" s="2"/>
    </row>
    <row r="164" spans="1:40" x14ac:dyDescent="0.25">
      <c r="A164" s="2"/>
      <c r="B164" s="2"/>
      <c r="C164" s="2"/>
      <c r="D164" s="2"/>
      <c r="E164" s="2"/>
      <c r="F164" s="2"/>
      <c r="G164" s="162"/>
      <c r="H164" s="127"/>
      <c r="I164" s="2"/>
      <c r="J164" s="4"/>
      <c r="K164" s="4"/>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row>
    <row r="165" spans="1:40" x14ac:dyDescent="0.25">
      <c r="A165" s="2"/>
      <c r="B165" s="2"/>
      <c r="C165" s="2"/>
      <c r="D165" s="2"/>
      <c r="E165" s="2"/>
      <c r="F165" s="2"/>
      <c r="G165" s="162"/>
      <c r="H165" s="127"/>
      <c r="I165" s="2"/>
      <c r="J165" s="4"/>
      <c r="K165" s="4"/>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c r="AN165" s="2"/>
    </row>
    <row r="166" spans="1:40" x14ac:dyDescent="0.25">
      <c r="A166" s="2"/>
      <c r="B166" s="2"/>
      <c r="C166" s="2"/>
      <c r="D166" s="2"/>
      <c r="E166" s="2"/>
      <c r="F166" s="2"/>
      <c r="G166" s="162"/>
      <c r="H166" s="127"/>
      <c r="I166" s="2"/>
      <c r="J166" s="4"/>
      <c r="K166" s="4"/>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row>
    <row r="167" spans="1:40" x14ac:dyDescent="0.25">
      <c r="A167" s="2"/>
      <c r="B167" s="2"/>
      <c r="C167" s="2"/>
      <c r="D167" s="2"/>
      <c r="E167" s="2"/>
      <c r="F167" s="2"/>
      <c r="G167" s="162"/>
      <c r="H167" s="127"/>
      <c r="I167" s="2"/>
      <c r="J167" s="4"/>
      <c r="K167" s="4"/>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c r="AN167" s="2"/>
    </row>
    <row r="168" spans="1:40" x14ac:dyDescent="0.25">
      <c r="A168" s="2"/>
      <c r="B168" s="2"/>
      <c r="C168" s="2"/>
      <c r="D168" s="2"/>
      <c r="E168" s="2"/>
      <c r="F168" s="2"/>
      <c r="G168" s="162"/>
      <c r="H168" s="127"/>
      <c r="I168" s="2"/>
      <c r="J168" s="4"/>
      <c r="K168" s="4"/>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c r="AN168" s="2"/>
    </row>
    <row r="169" spans="1:40" x14ac:dyDescent="0.25">
      <c r="A169" s="2"/>
      <c r="B169" s="2"/>
      <c r="C169" s="2"/>
      <c r="D169" s="2"/>
      <c r="E169" s="2"/>
      <c r="F169" s="2"/>
      <c r="G169" s="162"/>
      <c r="H169" s="127"/>
      <c r="I169" s="2"/>
      <c r="J169" s="4"/>
      <c r="K169" s="4"/>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c r="AN169" s="2"/>
    </row>
    <row r="170" spans="1:40" x14ac:dyDescent="0.25">
      <c r="A170" s="2"/>
      <c r="B170" s="2"/>
      <c r="C170" s="2"/>
      <c r="D170" s="2"/>
      <c r="E170" s="2"/>
      <c r="F170" s="2"/>
      <c r="G170" s="162"/>
      <c r="H170" s="127"/>
      <c r="I170" s="2"/>
      <c r="J170" s="4"/>
      <c r="K170" s="4"/>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c r="AN170" s="2"/>
    </row>
    <row r="171" spans="1:40" x14ac:dyDescent="0.25">
      <c r="A171" s="2"/>
      <c r="B171" s="2"/>
      <c r="C171" s="2"/>
      <c r="D171" s="2"/>
      <c r="E171" s="2"/>
      <c r="F171" s="2"/>
      <c r="G171" s="162"/>
      <c r="H171" s="127"/>
      <c r="I171" s="2"/>
      <c r="J171" s="4"/>
      <c r="K171" s="4"/>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c r="AN171" s="2"/>
    </row>
    <row r="172" spans="1:40" x14ac:dyDescent="0.25">
      <c r="A172" s="2"/>
      <c r="B172" s="2"/>
      <c r="C172" s="2"/>
      <c r="D172" s="2"/>
      <c r="E172" s="2"/>
      <c r="F172" s="2"/>
      <c r="G172" s="162"/>
      <c r="H172" s="127"/>
      <c r="I172" s="2"/>
      <c r="J172" s="4"/>
      <c r="K172" s="4"/>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row>
    <row r="173" spans="1:40" x14ac:dyDescent="0.25">
      <c r="A173" s="2"/>
      <c r="B173" s="2"/>
      <c r="C173" s="2"/>
      <c r="D173" s="2"/>
      <c r="E173" s="2"/>
      <c r="F173" s="2"/>
      <c r="G173" s="162"/>
      <c r="H173" s="127"/>
      <c r="I173" s="2"/>
      <c r="J173" s="4"/>
      <c r="K173" s="4"/>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row>
    <row r="174" spans="1:40" x14ac:dyDescent="0.25">
      <c r="A174" s="2"/>
      <c r="B174" s="2"/>
      <c r="C174" s="2"/>
      <c r="D174" s="2"/>
      <c r="E174" s="2"/>
      <c r="F174" s="2"/>
      <c r="G174" s="162"/>
      <c r="H174" s="127"/>
      <c r="I174" s="2"/>
      <c r="J174" s="4"/>
      <c r="K174" s="4"/>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row>
    <row r="175" spans="1:40" x14ac:dyDescent="0.25">
      <c r="A175" s="2"/>
      <c r="B175" s="2"/>
      <c r="C175" s="2"/>
      <c r="D175" s="2"/>
      <c r="E175" s="2"/>
      <c r="F175" s="2"/>
      <c r="G175" s="162"/>
      <c r="H175" s="127"/>
      <c r="I175" s="2"/>
      <c r="J175" s="4"/>
      <c r="K175" s="4"/>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row>
    <row r="176" spans="1:40" x14ac:dyDescent="0.25">
      <c r="A176" s="2"/>
      <c r="B176" s="2"/>
      <c r="C176" s="2"/>
      <c r="D176" s="2"/>
      <c r="E176" s="2"/>
      <c r="F176" s="2"/>
      <c r="G176" s="162"/>
      <c r="H176" s="127"/>
      <c r="I176" s="2"/>
      <c r="J176" s="4"/>
      <c r="K176" s="4"/>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row>
    <row r="177" spans="1:40" x14ac:dyDescent="0.25">
      <c r="A177" s="2"/>
      <c r="B177" s="2"/>
      <c r="C177" s="2"/>
      <c r="D177" s="2"/>
      <c r="E177" s="2"/>
      <c r="F177" s="2"/>
      <c r="G177" s="162"/>
      <c r="H177" s="127"/>
      <c r="I177" s="2"/>
      <c r="J177" s="4"/>
      <c r="K177" s="4"/>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row>
    <row r="178" spans="1:40" x14ac:dyDescent="0.25">
      <c r="A178" s="2"/>
      <c r="B178" s="2"/>
      <c r="C178" s="2"/>
      <c r="D178" s="2"/>
      <c r="E178" s="2"/>
      <c r="F178" s="2"/>
      <c r="G178" s="162"/>
      <c r="H178" s="127"/>
      <c r="I178" s="2"/>
      <c r="J178" s="4"/>
      <c r="K178" s="4"/>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c r="AN178" s="2"/>
    </row>
    <row r="179" spans="1:40" x14ac:dyDescent="0.25">
      <c r="A179" s="2"/>
      <c r="B179" s="2"/>
      <c r="C179" s="2"/>
      <c r="D179" s="2"/>
      <c r="E179" s="2"/>
      <c r="F179" s="2"/>
      <c r="G179" s="162"/>
      <c r="H179" s="127"/>
      <c r="I179" s="2"/>
      <c r="J179" s="4"/>
      <c r="K179" s="4"/>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c r="AN179" s="2"/>
    </row>
    <row r="180" spans="1:40" x14ac:dyDescent="0.25">
      <c r="A180" s="2"/>
      <c r="B180" s="2"/>
      <c r="C180" s="2"/>
      <c r="D180" s="2"/>
      <c r="E180" s="2"/>
      <c r="F180" s="2"/>
      <c r="G180" s="162"/>
      <c r="H180" s="127"/>
      <c r="I180" s="2"/>
      <c r="J180" s="4"/>
      <c r="K180" s="4"/>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c r="AN180" s="2"/>
    </row>
    <row r="181" spans="1:40" x14ac:dyDescent="0.25">
      <c r="A181" s="2"/>
      <c r="B181" s="2"/>
      <c r="C181" s="2"/>
      <c r="D181" s="2"/>
      <c r="E181" s="2"/>
      <c r="F181" s="2"/>
      <c r="G181" s="162"/>
      <c r="H181" s="127"/>
      <c r="I181" s="2"/>
      <c r="J181" s="4"/>
      <c r="K181" s="4"/>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c r="AN181" s="2"/>
    </row>
    <row r="182" spans="1:40" x14ac:dyDescent="0.25">
      <c r="A182" s="2"/>
      <c r="B182" s="2"/>
      <c r="C182" s="2"/>
      <c r="D182" s="2"/>
      <c r="E182" s="2"/>
      <c r="F182" s="2"/>
      <c r="G182" s="162"/>
      <c r="H182" s="127"/>
      <c r="I182" s="2"/>
      <c r="J182" s="4"/>
      <c r="K182" s="4"/>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c r="AN182" s="2"/>
    </row>
    <row r="183" spans="1:40" x14ac:dyDescent="0.25">
      <c r="A183" s="2"/>
      <c r="B183" s="2"/>
      <c r="C183" s="2"/>
      <c r="D183" s="2"/>
      <c r="E183" s="2"/>
      <c r="F183" s="2"/>
      <c r="G183" s="162"/>
      <c r="H183" s="127"/>
      <c r="I183" s="2"/>
      <c r="J183" s="4"/>
      <c r="K183" s="4"/>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c r="AN183" s="2"/>
    </row>
    <row r="184" spans="1:40" x14ac:dyDescent="0.25">
      <c r="A184" s="2"/>
      <c r="B184" s="2"/>
      <c r="C184" s="2"/>
      <c r="D184" s="2"/>
      <c r="E184" s="2"/>
      <c r="F184" s="2"/>
      <c r="G184" s="162"/>
      <c r="H184" s="127"/>
      <c r="I184" s="2"/>
      <c r="J184" s="4"/>
      <c r="K184" s="4"/>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c r="AN184" s="2"/>
    </row>
    <row r="185" spans="1:40" x14ac:dyDescent="0.25">
      <c r="A185" s="2"/>
      <c r="B185" s="2"/>
      <c r="C185" s="2"/>
      <c r="D185" s="2"/>
      <c r="E185" s="2"/>
      <c r="F185" s="2"/>
      <c r="G185" s="162"/>
      <c r="H185" s="127"/>
      <c r="I185" s="2"/>
      <c r="J185" s="4"/>
      <c r="K185" s="4"/>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row>
    <row r="186" spans="1:40" x14ac:dyDescent="0.25">
      <c r="A186" s="2"/>
      <c r="B186" s="2"/>
      <c r="C186" s="2"/>
      <c r="D186" s="2"/>
      <c r="E186" s="2"/>
      <c r="F186" s="2"/>
      <c r="G186" s="162"/>
      <c r="H186" s="127"/>
      <c r="I186" s="2"/>
      <c r="J186" s="4"/>
      <c r="K186" s="4"/>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row>
    <row r="187" spans="1:40" x14ac:dyDescent="0.25">
      <c r="A187" s="2"/>
      <c r="B187" s="2"/>
      <c r="C187" s="2"/>
      <c r="D187" s="2"/>
      <c r="E187" s="2"/>
      <c r="F187" s="2"/>
      <c r="G187" s="162"/>
      <c r="H187" s="127"/>
      <c r="I187" s="2"/>
      <c r="J187" s="4"/>
      <c r="K187" s="4"/>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c r="AN187" s="2"/>
    </row>
    <row r="188" spans="1:40" x14ac:dyDescent="0.25">
      <c r="A188" s="2"/>
      <c r="B188" s="2"/>
      <c r="C188" s="2"/>
      <c r="D188" s="2"/>
      <c r="E188" s="2"/>
      <c r="F188" s="2"/>
      <c r="G188" s="162"/>
      <c r="H188" s="127"/>
      <c r="I188" s="2"/>
      <c r="J188" s="4"/>
      <c r="K188" s="4"/>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row>
    <row r="189" spans="1:40" x14ac:dyDescent="0.25">
      <c r="A189" s="2"/>
      <c r="B189" s="2"/>
      <c r="C189" s="2"/>
      <c r="D189" s="2"/>
      <c r="E189" s="2"/>
      <c r="F189" s="2"/>
      <c r="G189" s="162"/>
      <c r="H189" s="127"/>
      <c r="I189" s="2"/>
      <c r="J189" s="4"/>
      <c r="K189" s="4"/>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c r="AN189" s="2"/>
    </row>
    <row r="190" spans="1:40" x14ac:dyDescent="0.25">
      <c r="A190" s="2"/>
      <c r="B190" s="2"/>
      <c r="C190" s="2"/>
      <c r="D190" s="2"/>
      <c r="E190" s="2"/>
      <c r="F190" s="2"/>
      <c r="G190" s="162"/>
      <c r="H190" s="127"/>
      <c r="I190" s="2"/>
      <c r="J190" s="4"/>
      <c r="K190" s="4"/>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row>
    <row r="191" spans="1:40" x14ac:dyDescent="0.25">
      <c r="A191" s="2"/>
      <c r="B191" s="2"/>
      <c r="C191" s="2"/>
      <c r="D191" s="2"/>
      <c r="E191" s="2"/>
      <c r="F191" s="2"/>
      <c r="G191" s="162"/>
      <c r="H191" s="127"/>
      <c r="I191" s="2"/>
      <c r="J191" s="4"/>
      <c r="K191" s="4"/>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row>
    <row r="192" spans="1:40" x14ac:dyDescent="0.25">
      <c r="A192" s="2"/>
      <c r="B192" s="2"/>
      <c r="C192" s="2"/>
      <c r="D192" s="2"/>
      <c r="E192" s="2"/>
      <c r="F192" s="2"/>
      <c r="G192" s="162"/>
      <c r="H192" s="127"/>
      <c r="I192" s="2"/>
      <c r="J192" s="4"/>
      <c r="K192" s="4"/>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c r="AN192" s="2"/>
    </row>
    <row r="193" spans="1:40" x14ac:dyDescent="0.25">
      <c r="A193" s="2"/>
      <c r="B193" s="2"/>
      <c r="C193" s="2"/>
      <c r="D193" s="2"/>
      <c r="E193" s="2"/>
      <c r="F193" s="2"/>
      <c r="G193" s="162"/>
      <c r="H193" s="127"/>
      <c r="I193" s="2"/>
      <c r="J193" s="4"/>
      <c r="K193" s="4"/>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row>
    <row r="194" spans="1:40" x14ac:dyDescent="0.25">
      <c r="A194" s="2"/>
      <c r="B194" s="2"/>
      <c r="C194" s="2"/>
      <c r="D194" s="2"/>
      <c r="E194" s="2"/>
      <c r="F194" s="2"/>
      <c r="G194" s="162"/>
      <c r="H194" s="127"/>
      <c r="I194" s="2"/>
      <c r="J194" s="4"/>
      <c r="K194" s="4"/>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row>
    <row r="195" spans="1:40" x14ac:dyDescent="0.25">
      <c r="A195" s="2"/>
      <c r="B195" s="2"/>
      <c r="C195" s="2"/>
      <c r="D195" s="2"/>
      <c r="E195" s="2"/>
      <c r="F195" s="2"/>
      <c r="G195" s="162"/>
      <c r="H195" s="127"/>
      <c r="I195" s="2"/>
      <c r="J195" s="4"/>
      <c r="K195" s="4"/>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row>
    <row r="196" spans="1:40" x14ac:dyDescent="0.25">
      <c r="A196" s="2"/>
      <c r="B196" s="2"/>
      <c r="C196" s="2"/>
      <c r="D196" s="2"/>
      <c r="E196" s="2"/>
      <c r="F196" s="2"/>
      <c r="G196" s="162"/>
      <c r="H196" s="127"/>
      <c r="I196" s="2"/>
      <c r="J196" s="4"/>
      <c r="K196" s="4"/>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row>
    <row r="197" spans="1:40" x14ac:dyDescent="0.25">
      <c r="A197" s="2"/>
      <c r="B197" s="2"/>
      <c r="C197" s="2"/>
      <c r="D197" s="2"/>
      <c r="E197" s="2"/>
      <c r="F197" s="2"/>
      <c r="G197" s="162"/>
      <c r="H197" s="127"/>
      <c r="I197" s="2"/>
      <c r="J197" s="4"/>
      <c r="K197" s="4"/>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row>
    <row r="198" spans="1:40" x14ac:dyDescent="0.25">
      <c r="A198" s="2"/>
      <c r="B198" s="2"/>
      <c r="C198" s="2"/>
      <c r="D198" s="2"/>
      <c r="E198" s="2"/>
      <c r="F198" s="2"/>
      <c r="G198" s="162"/>
      <c r="H198" s="127"/>
      <c r="I198" s="2"/>
      <c r="J198" s="4"/>
      <c r="K198" s="4"/>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row>
    <row r="199" spans="1:40" x14ac:dyDescent="0.25">
      <c r="A199" s="2"/>
      <c r="B199" s="2"/>
      <c r="C199" s="2"/>
      <c r="D199" s="2"/>
      <c r="E199" s="2"/>
      <c r="F199" s="2"/>
      <c r="G199" s="162"/>
      <c r="H199" s="127"/>
      <c r="I199" s="2"/>
      <c r="J199" s="4"/>
      <c r="K199" s="4"/>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row>
    <row r="200" spans="1:40" x14ac:dyDescent="0.25">
      <c r="A200" s="2"/>
      <c r="B200" s="2"/>
      <c r="C200" s="2"/>
      <c r="D200" s="2"/>
      <c r="E200" s="2"/>
      <c r="F200" s="2"/>
      <c r="G200" s="162"/>
      <c r="H200" s="127"/>
      <c r="I200" s="2"/>
      <c r="J200" s="4"/>
      <c r="K200" s="4"/>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c r="AN200" s="2"/>
    </row>
    <row r="201" spans="1:40" x14ac:dyDescent="0.25">
      <c r="A201" s="2"/>
      <c r="B201" s="2"/>
      <c r="C201" s="2"/>
      <c r="D201" s="2"/>
      <c r="E201" s="2"/>
      <c r="F201" s="2"/>
      <c r="G201" s="162"/>
      <c r="H201" s="127"/>
      <c r="I201" s="2"/>
      <c r="J201" s="4"/>
      <c r="K201" s="4"/>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c r="AN201" s="2"/>
    </row>
    <row r="202" spans="1:40" x14ac:dyDescent="0.25">
      <c r="A202" s="2"/>
      <c r="B202" s="2"/>
      <c r="C202" s="2"/>
      <c r="D202" s="2"/>
      <c r="E202" s="2"/>
      <c r="F202" s="2"/>
      <c r="G202" s="162"/>
      <c r="H202" s="127"/>
      <c r="I202" s="2"/>
      <c r="J202" s="4"/>
      <c r="K202" s="4"/>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c r="AN202" s="2"/>
    </row>
    <row r="203" spans="1:40" x14ac:dyDescent="0.25">
      <c r="A203" s="2"/>
      <c r="B203" s="2"/>
      <c r="C203" s="2"/>
      <c r="D203" s="2"/>
      <c r="E203" s="2"/>
      <c r="F203" s="2"/>
      <c r="G203" s="162"/>
      <c r="H203" s="127"/>
      <c r="I203" s="2"/>
      <c r="J203" s="4"/>
      <c r="K203" s="4"/>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c r="AN203" s="2"/>
    </row>
    <row r="204" spans="1:40" x14ac:dyDescent="0.25">
      <c r="A204" s="2"/>
      <c r="B204" s="2"/>
      <c r="C204" s="2"/>
      <c r="D204" s="2"/>
      <c r="E204" s="2"/>
      <c r="F204" s="2"/>
      <c r="G204" s="162"/>
      <c r="H204" s="127"/>
      <c r="I204" s="2"/>
      <c r="J204" s="4"/>
      <c r="K204" s="4"/>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row>
    <row r="205" spans="1:40" x14ac:dyDescent="0.25">
      <c r="A205" s="2"/>
      <c r="B205" s="2"/>
      <c r="C205" s="2"/>
      <c r="D205" s="2"/>
      <c r="E205" s="2"/>
      <c r="F205" s="2"/>
      <c r="G205" s="162"/>
      <c r="H205" s="127"/>
      <c r="I205" s="2"/>
      <c r="J205" s="4"/>
      <c r="K205" s="4"/>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row>
    <row r="206" spans="1:40" x14ac:dyDescent="0.25">
      <c r="A206" s="2"/>
      <c r="B206" s="2"/>
      <c r="C206" s="2"/>
      <c r="D206" s="2"/>
      <c r="E206" s="2"/>
      <c r="F206" s="2"/>
      <c r="G206" s="162"/>
      <c r="H206" s="127"/>
      <c r="I206" s="2"/>
      <c r="J206" s="4"/>
      <c r="K206" s="4"/>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c r="AN206" s="2"/>
    </row>
    <row r="207" spans="1:40" x14ac:dyDescent="0.25">
      <c r="A207" s="2"/>
      <c r="B207" s="2"/>
      <c r="C207" s="2"/>
      <c r="D207" s="2"/>
      <c r="E207" s="2"/>
      <c r="F207" s="2"/>
      <c r="G207" s="162"/>
      <c r="H207" s="127"/>
      <c r="I207" s="2"/>
      <c r="J207" s="4"/>
      <c r="K207" s="4"/>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row>
    <row r="208" spans="1:40" x14ac:dyDescent="0.25">
      <c r="A208" s="2"/>
      <c r="B208" s="2"/>
      <c r="C208" s="2"/>
      <c r="D208" s="2"/>
      <c r="E208" s="2"/>
      <c r="F208" s="2"/>
      <c r="G208" s="162"/>
      <c r="H208" s="127"/>
      <c r="I208" s="2"/>
      <c r="J208" s="4"/>
      <c r="K208" s="4"/>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c r="AN208" s="2"/>
    </row>
    <row r="209" spans="1:40" x14ac:dyDescent="0.25">
      <c r="A209" s="2"/>
      <c r="B209" s="2"/>
      <c r="C209" s="2"/>
      <c r="D209" s="2"/>
      <c r="E209" s="2"/>
      <c r="F209" s="2"/>
      <c r="G209" s="162"/>
      <c r="H209" s="127"/>
      <c r="I209" s="2"/>
      <c r="J209" s="4"/>
      <c r="K209" s="4"/>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row>
    <row r="210" spans="1:40" x14ac:dyDescent="0.25">
      <c r="A210" s="2"/>
      <c r="B210" s="2"/>
      <c r="C210" s="2"/>
      <c r="D210" s="2"/>
      <c r="E210" s="2"/>
      <c r="F210" s="2"/>
      <c r="G210" s="162"/>
      <c r="H210" s="127"/>
      <c r="I210" s="2"/>
      <c r="J210" s="4"/>
      <c r="K210" s="4"/>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row>
    <row r="211" spans="1:40" x14ac:dyDescent="0.25">
      <c r="A211" s="2"/>
      <c r="B211" s="2"/>
      <c r="C211" s="2"/>
      <c r="D211" s="2"/>
      <c r="E211" s="2"/>
      <c r="F211" s="2"/>
      <c r="G211" s="162"/>
      <c r="H211" s="127"/>
      <c r="I211" s="2"/>
      <c r="J211" s="4"/>
      <c r="K211" s="4"/>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c r="AN211" s="2"/>
    </row>
    <row r="212" spans="1:40" x14ac:dyDescent="0.25">
      <c r="A212" s="2"/>
      <c r="B212" s="2"/>
      <c r="C212" s="2"/>
      <c r="D212" s="2"/>
      <c r="E212" s="2"/>
      <c r="F212" s="2"/>
      <c r="G212" s="162"/>
      <c r="H212" s="127"/>
      <c r="I212" s="2"/>
      <c r="J212" s="4"/>
      <c r="K212" s="4"/>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c r="AN212" s="2"/>
    </row>
    <row r="213" spans="1:40" x14ac:dyDescent="0.25">
      <c r="A213" s="2"/>
      <c r="B213" s="2"/>
      <c r="C213" s="2"/>
      <c r="D213" s="2"/>
      <c r="E213" s="2"/>
      <c r="F213" s="2"/>
      <c r="G213" s="162"/>
      <c r="H213" s="127"/>
      <c r="I213" s="2"/>
      <c r="J213" s="4"/>
      <c r="K213" s="4"/>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row>
    <row r="214" spans="1:40" x14ac:dyDescent="0.25">
      <c r="A214" s="2"/>
      <c r="B214" s="2"/>
      <c r="C214" s="2"/>
      <c r="D214" s="2"/>
      <c r="E214" s="2"/>
      <c r="F214" s="2"/>
      <c r="G214" s="162"/>
      <c r="H214" s="127"/>
      <c r="I214" s="2"/>
      <c r="J214" s="4"/>
      <c r="K214" s="4"/>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row>
    <row r="215" spans="1:40" x14ac:dyDescent="0.25">
      <c r="A215" s="2"/>
      <c r="B215" s="2"/>
      <c r="C215" s="2"/>
      <c r="D215" s="2"/>
      <c r="E215" s="2"/>
      <c r="F215" s="2"/>
      <c r="G215" s="162"/>
      <c r="H215" s="127"/>
      <c r="I215" s="2"/>
      <c r="J215" s="4"/>
      <c r="K215" s="4"/>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c r="AN215" s="2"/>
    </row>
    <row r="216" spans="1:40" x14ac:dyDescent="0.25">
      <c r="A216" s="2"/>
      <c r="B216" s="2"/>
      <c r="C216" s="2"/>
      <c r="D216" s="2"/>
      <c r="E216" s="2"/>
      <c r="F216" s="2"/>
      <c r="G216" s="162"/>
      <c r="H216" s="127"/>
      <c r="I216" s="2"/>
      <c r="J216" s="4"/>
      <c r="K216" s="4"/>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c r="AN216" s="2"/>
    </row>
    <row r="217" spans="1:40" x14ac:dyDescent="0.25">
      <c r="A217" s="2"/>
      <c r="B217" s="2"/>
      <c r="C217" s="2"/>
      <c r="D217" s="2"/>
      <c r="E217" s="2"/>
      <c r="F217" s="2"/>
      <c r="G217" s="162"/>
      <c r="H217" s="127"/>
      <c r="I217" s="2"/>
      <c r="J217" s="4"/>
      <c r="K217" s="4"/>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c r="AN217" s="2"/>
    </row>
    <row r="218" spans="1:40" x14ac:dyDescent="0.25">
      <c r="A218" s="2"/>
      <c r="B218" s="2"/>
      <c r="C218" s="2"/>
      <c r="D218" s="2"/>
      <c r="E218" s="2"/>
      <c r="F218" s="2"/>
      <c r="G218" s="162"/>
      <c r="H218" s="127"/>
      <c r="I218" s="2"/>
      <c r="J218" s="4"/>
      <c r="K218" s="4"/>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c r="AN218" s="2"/>
    </row>
    <row r="219" spans="1:40" x14ac:dyDescent="0.25">
      <c r="A219" s="2"/>
      <c r="B219" s="2"/>
      <c r="C219" s="2"/>
      <c r="D219" s="2"/>
      <c r="E219" s="2"/>
      <c r="F219" s="2"/>
      <c r="G219" s="162"/>
      <c r="H219" s="127"/>
      <c r="I219" s="2"/>
      <c r="J219" s="4"/>
      <c r="K219" s="4"/>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c r="AN219" s="2"/>
    </row>
    <row r="220" spans="1:40" x14ac:dyDescent="0.25">
      <c r="A220" s="2"/>
      <c r="B220" s="2"/>
      <c r="C220" s="2"/>
      <c r="D220" s="2"/>
      <c r="E220" s="2"/>
      <c r="F220" s="2"/>
      <c r="G220" s="162"/>
      <c r="H220" s="127"/>
      <c r="I220" s="2"/>
      <c r="J220" s="4"/>
      <c r="K220" s="4"/>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row>
    <row r="221" spans="1:40" x14ac:dyDescent="0.25">
      <c r="A221" s="2"/>
      <c r="B221" s="2"/>
      <c r="C221" s="2"/>
      <c r="D221" s="2"/>
      <c r="E221" s="2"/>
      <c r="F221" s="2"/>
      <c r="G221" s="162"/>
      <c r="H221" s="127"/>
      <c r="I221" s="2"/>
      <c r="J221" s="4"/>
      <c r="K221" s="4"/>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c r="AN221" s="2"/>
    </row>
    <row r="222" spans="1:40" x14ac:dyDescent="0.25">
      <c r="A222" s="2"/>
      <c r="B222" s="2"/>
      <c r="C222" s="2"/>
      <c r="D222" s="2"/>
      <c r="E222" s="2"/>
      <c r="F222" s="2"/>
      <c r="G222" s="162"/>
      <c r="H222" s="127"/>
      <c r="I222" s="2"/>
      <c r="J222" s="4"/>
      <c r="K222" s="4"/>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row>
    <row r="223" spans="1:40" x14ac:dyDescent="0.25">
      <c r="A223" s="2"/>
      <c r="B223" s="2"/>
      <c r="C223" s="2"/>
      <c r="D223" s="2"/>
      <c r="E223" s="2"/>
      <c r="F223" s="2"/>
      <c r="G223" s="162"/>
      <c r="H223" s="127"/>
      <c r="I223" s="2"/>
      <c r="J223" s="4"/>
      <c r="K223" s="4"/>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c r="AN223" s="2"/>
    </row>
    <row r="224" spans="1:40" x14ac:dyDescent="0.25">
      <c r="A224" s="2"/>
      <c r="B224" s="2"/>
      <c r="C224" s="2"/>
      <c r="D224" s="2"/>
      <c r="E224" s="2"/>
      <c r="F224" s="2"/>
      <c r="G224" s="162"/>
      <c r="H224" s="127"/>
      <c r="I224" s="2"/>
      <c r="J224" s="4"/>
      <c r="K224" s="4"/>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row>
    <row r="225" spans="1:40" x14ac:dyDescent="0.25">
      <c r="A225" s="2"/>
      <c r="B225" s="2"/>
      <c r="C225" s="2"/>
      <c r="D225" s="2"/>
      <c r="E225" s="2"/>
      <c r="F225" s="2"/>
      <c r="G225" s="162"/>
      <c r="H225" s="127"/>
      <c r="I225" s="2"/>
      <c r="J225" s="4"/>
      <c r="K225" s="4"/>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row>
    <row r="226" spans="1:40" x14ac:dyDescent="0.25">
      <c r="A226" s="2"/>
      <c r="B226" s="2"/>
      <c r="C226" s="2"/>
      <c r="D226" s="2"/>
      <c r="E226" s="2"/>
      <c r="F226" s="2"/>
      <c r="G226" s="162"/>
      <c r="H226" s="127"/>
      <c r="I226" s="2"/>
      <c r="J226" s="4"/>
      <c r="K226" s="4"/>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row>
    <row r="227" spans="1:40" x14ac:dyDescent="0.25">
      <c r="A227" s="2"/>
      <c r="B227" s="2"/>
      <c r="C227" s="2"/>
      <c r="D227" s="2"/>
      <c r="E227" s="2"/>
      <c r="F227" s="2"/>
      <c r="G227" s="162"/>
      <c r="H227" s="127"/>
      <c r="I227" s="2"/>
      <c r="J227" s="4"/>
      <c r="K227" s="4"/>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row>
    <row r="228" spans="1:40" x14ac:dyDescent="0.25">
      <c r="A228" s="2"/>
      <c r="B228" s="2"/>
      <c r="C228" s="2"/>
      <c r="D228" s="2"/>
      <c r="E228" s="2"/>
      <c r="F228" s="2"/>
      <c r="G228" s="162"/>
      <c r="H228" s="127"/>
      <c r="I228" s="2"/>
      <c r="J228" s="4"/>
      <c r="K228" s="4"/>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c r="AN228" s="2"/>
    </row>
    <row r="229" spans="1:40" x14ac:dyDescent="0.25">
      <c r="A229" s="2"/>
      <c r="B229" s="2"/>
      <c r="C229" s="2"/>
      <c r="D229" s="2"/>
      <c r="E229" s="2"/>
      <c r="F229" s="2"/>
      <c r="G229" s="162"/>
      <c r="H229" s="127"/>
      <c r="I229" s="2"/>
      <c r="J229" s="4"/>
      <c r="K229" s="4"/>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row>
    <row r="230" spans="1:40" x14ac:dyDescent="0.25">
      <c r="A230" s="2"/>
      <c r="B230" s="2"/>
      <c r="C230" s="2"/>
      <c r="D230" s="2"/>
      <c r="E230" s="2"/>
      <c r="F230" s="2"/>
      <c r="G230" s="162"/>
      <c r="H230" s="127"/>
      <c r="I230" s="2"/>
      <c r="J230" s="4"/>
      <c r="K230" s="4"/>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c r="AN230" s="2"/>
    </row>
    <row r="231" spans="1:40" x14ac:dyDescent="0.25">
      <c r="A231" s="2"/>
      <c r="B231" s="2"/>
      <c r="C231" s="2"/>
      <c r="D231" s="2"/>
      <c r="E231" s="2"/>
      <c r="F231" s="2"/>
      <c r="G231" s="162"/>
      <c r="H231" s="127"/>
      <c r="I231" s="2"/>
      <c r="J231" s="4"/>
      <c r="K231" s="4"/>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c r="AN231" s="2"/>
    </row>
    <row r="232" spans="1:40" x14ac:dyDescent="0.25">
      <c r="A232" s="2"/>
      <c r="B232" s="2"/>
      <c r="C232" s="2"/>
      <c r="D232" s="2"/>
      <c r="E232" s="2"/>
      <c r="F232" s="2"/>
      <c r="G232" s="162"/>
      <c r="H232" s="127"/>
      <c r="I232" s="2"/>
      <c r="J232" s="4"/>
      <c r="K232" s="4"/>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row>
    <row r="233" spans="1:40" x14ac:dyDescent="0.25">
      <c r="A233" s="2"/>
      <c r="B233" s="2"/>
      <c r="C233" s="2"/>
      <c r="D233" s="2"/>
      <c r="E233" s="2"/>
      <c r="F233" s="2"/>
      <c r="G233" s="162"/>
      <c r="H233" s="127"/>
      <c r="I233" s="2"/>
      <c r="J233" s="4"/>
      <c r="K233" s="4"/>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c r="AN233" s="2"/>
    </row>
    <row r="234" spans="1:40" x14ac:dyDescent="0.25">
      <c r="A234" s="2"/>
      <c r="B234" s="2"/>
      <c r="C234" s="2"/>
      <c r="D234" s="2"/>
      <c r="E234" s="2"/>
      <c r="F234" s="2"/>
      <c r="G234" s="162"/>
      <c r="H234" s="127"/>
      <c r="I234" s="2"/>
      <c r="J234" s="4"/>
      <c r="K234" s="4"/>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row>
    <row r="235" spans="1:40" x14ac:dyDescent="0.25">
      <c r="A235" s="2"/>
      <c r="B235" s="2"/>
      <c r="C235" s="2"/>
      <c r="D235" s="2"/>
      <c r="E235" s="2"/>
      <c r="F235" s="2"/>
      <c r="G235" s="162"/>
      <c r="H235" s="127"/>
      <c r="I235" s="2"/>
      <c r="J235" s="4"/>
      <c r="K235" s="4"/>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c r="AN235" s="2"/>
    </row>
    <row r="236" spans="1:40" x14ac:dyDescent="0.25">
      <c r="A236" s="2"/>
      <c r="B236" s="2"/>
      <c r="C236" s="2"/>
      <c r="D236" s="2"/>
      <c r="E236" s="2"/>
      <c r="F236" s="2"/>
      <c r="G236" s="162"/>
      <c r="H236" s="127"/>
      <c r="I236" s="2"/>
      <c r="J236" s="4"/>
      <c r="K236" s="4"/>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row>
    <row r="237" spans="1:40" x14ac:dyDescent="0.25">
      <c r="A237" s="2"/>
      <c r="B237" s="2"/>
      <c r="C237" s="2"/>
      <c r="D237" s="2"/>
      <c r="E237" s="2"/>
      <c r="F237" s="2"/>
      <c r="G237" s="162"/>
      <c r="H237" s="127"/>
      <c r="I237" s="2"/>
      <c r="J237" s="4"/>
      <c r="K237" s="4"/>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c r="AN237" s="2"/>
    </row>
    <row r="238" spans="1:40" x14ac:dyDescent="0.25">
      <c r="A238" s="2"/>
      <c r="B238" s="2"/>
      <c r="C238" s="2"/>
      <c r="D238" s="2"/>
      <c r="E238" s="2"/>
      <c r="F238" s="2"/>
      <c r="G238" s="162"/>
      <c r="H238" s="127"/>
      <c r="I238" s="2"/>
      <c r="J238" s="4"/>
      <c r="K238" s="4"/>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row>
    <row r="239" spans="1:40" x14ac:dyDescent="0.25">
      <c r="A239" s="2"/>
      <c r="B239" s="2"/>
      <c r="C239" s="2"/>
      <c r="D239" s="2"/>
      <c r="E239" s="2"/>
      <c r="F239" s="2"/>
      <c r="G239" s="162"/>
      <c r="H239" s="127"/>
      <c r="I239" s="2"/>
      <c r="J239" s="4"/>
      <c r="K239" s="4"/>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c r="AN239" s="2"/>
    </row>
    <row r="240" spans="1:40" x14ac:dyDescent="0.25">
      <c r="A240" s="2"/>
      <c r="B240" s="2"/>
      <c r="C240" s="2"/>
      <c r="D240" s="2"/>
      <c r="E240" s="2"/>
      <c r="F240" s="2"/>
      <c r="G240" s="162"/>
      <c r="H240" s="127"/>
      <c r="I240" s="2"/>
      <c r="J240" s="4"/>
      <c r="K240" s="4"/>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row>
    <row r="241" spans="1:40" x14ac:dyDescent="0.25">
      <c r="A241" s="2"/>
      <c r="B241" s="2"/>
      <c r="C241" s="2"/>
      <c r="D241" s="2"/>
      <c r="E241" s="2"/>
      <c r="F241" s="2"/>
      <c r="G241" s="162"/>
      <c r="H241" s="127"/>
      <c r="I241" s="2"/>
      <c r="J241" s="4"/>
      <c r="K241" s="4"/>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c r="AN241" s="2"/>
    </row>
    <row r="242" spans="1:40" x14ac:dyDescent="0.25">
      <c r="A242" s="2"/>
      <c r="B242" s="2"/>
      <c r="C242" s="2"/>
      <c r="D242" s="2"/>
      <c r="E242" s="2"/>
      <c r="F242" s="2"/>
      <c r="G242" s="162"/>
      <c r="H242" s="127"/>
      <c r="I242" s="2"/>
      <c r="J242" s="4"/>
      <c r="K242" s="4"/>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row>
    <row r="243" spans="1:40" x14ac:dyDescent="0.25">
      <c r="A243" s="2"/>
      <c r="B243" s="2"/>
      <c r="C243" s="2"/>
      <c r="D243" s="2"/>
      <c r="E243" s="2"/>
      <c r="F243" s="2"/>
      <c r="G243" s="162"/>
      <c r="H243" s="127"/>
      <c r="I243" s="2"/>
      <c r="J243" s="4"/>
      <c r="K243" s="4"/>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row>
    <row r="244" spans="1:40" x14ac:dyDescent="0.25">
      <c r="A244" s="2"/>
      <c r="B244" s="2"/>
      <c r="C244" s="2"/>
      <c r="D244" s="2"/>
      <c r="E244" s="2"/>
      <c r="F244" s="2"/>
      <c r="G244" s="162"/>
      <c r="H244" s="127"/>
      <c r="I244" s="2"/>
      <c r="J244" s="4"/>
      <c r="K244" s="4"/>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c r="AN244" s="2"/>
    </row>
    <row r="245" spans="1:40" x14ac:dyDescent="0.25">
      <c r="A245" s="2"/>
      <c r="B245" s="2"/>
      <c r="C245" s="2"/>
      <c r="D245" s="2"/>
      <c r="E245" s="2"/>
      <c r="F245" s="2"/>
      <c r="G245" s="162"/>
      <c r="H245" s="127"/>
      <c r="I245" s="2"/>
      <c r="J245" s="4"/>
      <c r="K245" s="4"/>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c r="AN245" s="2"/>
    </row>
    <row r="246" spans="1:40" x14ac:dyDescent="0.25">
      <c r="A246" s="2"/>
      <c r="B246" s="2"/>
      <c r="C246" s="2"/>
      <c r="D246" s="2"/>
      <c r="E246" s="2"/>
      <c r="F246" s="2"/>
      <c r="G246" s="162"/>
      <c r="H246" s="127"/>
      <c r="I246" s="2"/>
      <c r="J246" s="4"/>
      <c r="K246" s="4"/>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c r="AN246" s="2"/>
    </row>
    <row r="247" spans="1:40" x14ac:dyDescent="0.25">
      <c r="A247" s="2"/>
      <c r="B247" s="2"/>
      <c r="C247" s="2"/>
      <c r="D247" s="2"/>
      <c r="E247" s="2"/>
      <c r="F247" s="2"/>
      <c r="G247" s="162"/>
      <c r="H247" s="127"/>
      <c r="I247" s="2"/>
      <c r="J247" s="4"/>
      <c r="K247" s="4"/>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row>
    <row r="248" spans="1:40" x14ac:dyDescent="0.25">
      <c r="A248" s="2"/>
      <c r="B248" s="2"/>
      <c r="C248" s="2"/>
      <c r="D248" s="2"/>
      <c r="E248" s="2"/>
      <c r="F248" s="2"/>
      <c r="G248" s="162"/>
      <c r="H248" s="127"/>
      <c r="I248" s="2"/>
      <c r="J248" s="4"/>
      <c r="K248" s="4"/>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c r="AN248" s="2"/>
    </row>
    <row r="249" spans="1:40" x14ac:dyDescent="0.25">
      <c r="A249" s="2"/>
      <c r="B249" s="2"/>
      <c r="C249" s="2"/>
      <c r="D249" s="2"/>
      <c r="E249" s="2"/>
      <c r="F249" s="2"/>
      <c r="G249" s="162"/>
      <c r="H249" s="127"/>
      <c r="I249" s="2"/>
      <c r="J249" s="4"/>
      <c r="K249" s="4"/>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c r="AN249" s="2"/>
    </row>
    <row r="250" spans="1:40" x14ac:dyDescent="0.25">
      <c r="A250" s="2"/>
      <c r="B250" s="2"/>
      <c r="C250" s="2"/>
      <c r="D250" s="2"/>
      <c r="E250" s="2"/>
      <c r="F250" s="2"/>
      <c r="G250" s="162"/>
      <c r="H250" s="127"/>
      <c r="I250" s="2"/>
      <c r="J250" s="4"/>
      <c r="K250" s="4"/>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c r="AN250" s="2"/>
    </row>
    <row r="251" spans="1:40" x14ac:dyDescent="0.25">
      <c r="A251" s="2"/>
      <c r="B251" s="2"/>
      <c r="C251" s="2"/>
      <c r="D251" s="2"/>
      <c r="E251" s="2"/>
      <c r="F251" s="2"/>
      <c r="G251" s="162"/>
      <c r="H251" s="127"/>
      <c r="I251" s="2"/>
      <c r="J251" s="4"/>
      <c r="K251" s="4"/>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row>
    <row r="252" spans="1:40" x14ac:dyDescent="0.25">
      <c r="A252" s="2"/>
      <c r="B252" s="2"/>
      <c r="C252" s="2"/>
      <c r="D252" s="2"/>
      <c r="E252" s="2"/>
      <c r="F252" s="2"/>
      <c r="G252" s="162"/>
      <c r="H252" s="127"/>
      <c r="I252" s="2"/>
      <c r="J252" s="4"/>
      <c r="K252" s="4"/>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c r="AN252" s="2"/>
    </row>
    <row r="253" spans="1:40" x14ac:dyDescent="0.25">
      <c r="A253" s="2"/>
      <c r="B253" s="2"/>
      <c r="C253" s="2"/>
      <c r="D253" s="2"/>
      <c r="E253" s="2"/>
      <c r="F253" s="2"/>
      <c r="G253" s="162"/>
      <c r="H253" s="127"/>
      <c r="I253" s="2"/>
      <c r="J253" s="4"/>
      <c r="K253" s="4"/>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c r="AN253" s="2"/>
    </row>
    <row r="254" spans="1:40" x14ac:dyDescent="0.25">
      <c r="A254" s="2"/>
      <c r="B254" s="2"/>
      <c r="C254" s="2"/>
      <c r="D254" s="2"/>
      <c r="E254" s="2"/>
      <c r="F254" s="2"/>
      <c r="G254" s="162"/>
      <c r="H254" s="127"/>
      <c r="I254" s="2"/>
      <c r="J254" s="4"/>
      <c r="K254" s="4"/>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c r="AN254" s="2"/>
    </row>
    <row r="255" spans="1:40" x14ac:dyDescent="0.25">
      <c r="A255" s="2"/>
      <c r="B255" s="2"/>
      <c r="C255" s="2"/>
      <c r="D255" s="2"/>
      <c r="E255" s="2"/>
      <c r="F255" s="2"/>
      <c r="G255" s="162"/>
      <c r="H255" s="127"/>
      <c r="I255" s="2"/>
      <c r="J255" s="4"/>
      <c r="K255" s="4"/>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c r="AN255" s="2"/>
    </row>
    <row r="256" spans="1:40" x14ac:dyDescent="0.25">
      <c r="A256" s="2"/>
      <c r="B256" s="2"/>
      <c r="C256" s="2"/>
      <c r="D256" s="2"/>
      <c r="E256" s="2"/>
      <c r="F256" s="2"/>
      <c r="G256" s="162"/>
      <c r="H256" s="127"/>
      <c r="I256" s="2"/>
      <c r="J256" s="4"/>
      <c r="K256" s="4"/>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row>
    <row r="257" spans="1:40" x14ac:dyDescent="0.25">
      <c r="A257" s="2"/>
      <c r="B257" s="2"/>
      <c r="C257" s="2"/>
      <c r="D257" s="2"/>
      <c r="E257" s="2"/>
      <c r="F257" s="2"/>
      <c r="G257" s="162"/>
      <c r="H257" s="127"/>
      <c r="I257" s="2"/>
      <c r="J257" s="4"/>
      <c r="K257" s="4"/>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c r="AN257" s="2"/>
    </row>
    <row r="258" spans="1:40" x14ac:dyDescent="0.25">
      <c r="A258" s="2"/>
      <c r="B258" s="2"/>
      <c r="C258" s="2"/>
      <c r="D258" s="2"/>
      <c r="E258" s="2"/>
      <c r="F258" s="2"/>
      <c r="G258" s="162"/>
      <c r="H258" s="127"/>
      <c r="I258" s="2"/>
      <c r="J258" s="4"/>
      <c r="K258" s="4"/>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c r="AN258" s="2"/>
    </row>
    <row r="259" spans="1:40" x14ac:dyDescent="0.25">
      <c r="A259" s="2"/>
      <c r="B259" s="2"/>
      <c r="C259" s="2"/>
      <c r="D259" s="2"/>
      <c r="E259" s="2"/>
      <c r="F259" s="2"/>
      <c r="G259" s="162"/>
      <c r="H259" s="127"/>
      <c r="I259" s="2"/>
      <c r="J259" s="4"/>
      <c r="K259" s="4"/>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row>
    <row r="260" spans="1:40" x14ac:dyDescent="0.25">
      <c r="A260" s="2"/>
      <c r="B260" s="2"/>
      <c r="C260" s="2"/>
      <c r="D260" s="2"/>
      <c r="E260" s="2"/>
      <c r="F260" s="2"/>
      <c r="G260" s="162"/>
      <c r="H260" s="127"/>
      <c r="I260" s="2"/>
      <c r="J260" s="4"/>
      <c r="K260" s="4"/>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row>
    <row r="261" spans="1:40" x14ac:dyDescent="0.25">
      <c r="A261" s="2"/>
      <c r="B261" s="2"/>
      <c r="C261" s="2"/>
      <c r="D261" s="2"/>
      <c r="E261" s="2"/>
      <c r="F261" s="2"/>
      <c r="G261" s="162"/>
      <c r="H261" s="127"/>
      <c r="I261" s="2"/>
      <c r="J261" s="4"/>
      <c r="K261" s="4"/>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c r="AN261" s="2"/>
    </row>
    <row r="262" spans="1:40" x14ac:dyDescent="0.25">
      <c r="A262" s="2"/>
      <c r="B262" s="2"/>
      <c r="C262" s="2"/>
      <c r="D262" s="2"/>
      <c r="E262" s="2"/>
      <c r="F262" s="2"/>
      <c r="G262" s="162"/>
      <c r="H262" s="127"/>
      <c r="I262" s="2"/>
      <c r="J262" s="4"/>
      <c r="K262" s="4"/>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row>
    <row r="263" spans="1:40" x14ac:dyDescent="0.25">
      <c r="A263" s="2"/>
      <c r="B263" s="2"/>
      <c r="C263" s="2"/>
      <c r="D263" s="2"/>
      <c r="E263" s="2"/>
      <c r="F263" s="2"/>
      <c r="G263" s="162"/>
      <c r="H263" s="127"/>
      <c r="I263" s="2"/>
      <c r="J263" s="4"/>
      <c r="K263" s="4"/>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row>
    <row r="264" spans="1:40" x14ac:dyDescent="0.25">
      <c r="A264" s="2"/>
      <c r="B264" s="2"/>
      <c r="C264" s="2"/>
      <c r="D264" s="2"/>
      <c r="E264" s="2"/>
      <c r="F264" s="2"/>
      <c r="G264" s="162"/>
      <c r="H264" s="127"/>
      <c r="I264" s="2"/>
      <c r="J264" s="4"/>
      <c r="K264" s="4"/>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row>
    <row r="265" spans="1:40" x14ac:dyDescent="0.25">
      <c r="A265" s="2"/>
      <c r="B265" s="2"/>
      <c r="C265" s="2"/>
      <c r="D265" s="2"/>
      <c r="E265" s="2"/>
      <c r="F265" s="2"/>
      <c r="G265" s="162"/>
      <c r="H265" s="127"/>
      <c r="I265" s="2"/>
      <c r="J265" s="4"/>
      <c r="K265" s="4"/>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c r="AN265" s="2"/>
    </row>
    <row r="266" spans="1:40" x14ac:dyDescent="0.25">
      <c r="A266" s="2"/>
      <c r="B266" s="2"/>
      <c r="C266" s="2"/>
      <c r="D266" s="2"/>
      <c r="E266" s="2"/>
      <c r="F266" s="2"/>
      <c r="G266" s="162"/>
      <c r="H266" s="127"/>
      <c r="I266" s="2"/>
      <c r="J266" s="4"/>
      <c r="K266" s="4"/>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c r="AN266" s="2"/>
    </row>
    <row r="267" spans="1:40" x14ac:dyDescent="0.25">
      <c r="A267" s="2"/>
      <c r="B267" s="2"/>
      <c r="C267" s="2"/>
      <c r="D267" s="2"/>
      <c r="E267" s="2"/>
      <c r="F267" s="2"/>
      <c r="G267" s="162"/>
      <c r="H267" s="127"/>
      <c r="I267" s="2"/>
      <c r="J267" s="4"/>
      <c r="K267" s="4"/>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row>
    <row r="268" spans="1:40" x14ac:dyDescent="0.25">
      <c r="A268" s="2"/>
      <c r="B268" s="2"/>
      <c r="C268" s="2"/>
      <c r="D268" s="2"/>
      <c r="E268" s="2"/>
      <c r="F268" s="2"/>
      <c r="G268" s="162"/>
      <c r="H268" s="127"/>
      <c r="I268" s="2"/>
      <c r="J268" s="4"/>
      <c r="K268" s="4"/>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row>
    <row r="269" spans="1:40" x14ac:dyDescent="0.25">
      <c r="A269" s="2"/>
      <c r="B269" s="2"/>
      <c r="C269" s="2"/>
      <c r="D269" s="2"/>
      <c r="E269" s="2"/>
      <c r="F269" s="2"/>
      <c r="G269" s="162"/>
      <c r="H269" s="127"/>
      <c r="I269" s="2"/>
      <c r="J269" s="4"/>
      <c r="K269" s="4"/>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row>
    <row r="270" spans="1:40" x14ac:dyDescent="0.25">
      <c r="A270" s="2"/>
      <c r="B270" s="2"/>
      <c r="C270" s="2"/>
      <c r="D270" s="2"/>
      <c r="E270" s="2"/>
      <c r="F270" s="2"/>
      <c r="G270" s="162"/>
      <c r="H270" s="127"/>
      <c r="I270" s="2"/>
      <c r="J270" s="4"/>
      <c r="K270" s="4"/>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row>
    <row r="271" spans="1:40" x14ac:dyDescent="0.25">
      <c r="A271" s="2"/>
      <c r="B271" s="2"/>
      <c r="C271" s="2"/>
      <c r="D271" s="2"/>
      <c r="E271" s="2"/>
      <c r="F271" s="2"/>
      <c r="G271" s="162"/>
      <c r="H271" s="127"/>
      <c r="I271" s="2"/>
      <c r="J271" s="4"/>
      <c r="K271" s="4"/>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c r="AN271" s="2"/>
    </row>
    <row r="272" spans="1:40" x14ac:dyDescent="0.25">
      <c r="A272" s="2"/>
      <c r="B272" s="2"/>
      <c r="C272" s="2"/>
      <c r="D272" s="2"/>
      <c r="E272" s="2"/>
      <c r="F272" s="2"/>
      <c r="G272" s="162"/>
      <c r="H272" s="127"/>
      <c r="I272" s="2"/>
      <c r="J272" s="4"/>
      <c r="K272" s="4"/>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row>
    <row r="273" spans="1:40" x14ac:dyDescent="0.25">
      <c r="A273" s="2"/>
      <c r="B273" s="2"/>
      <c r="C273" s="2"/>
      <c r="D273" s="2"/>
      <c r="E273" s="2"/>
      <c r="F273" s="2"/>
      <c r="G273" s="162"/>
      <c r="H273" s="127"/>
      <c r="I273" s="2"/>
      <c r="J273" s="4"/>
      <c r="K273" s="4"/>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row>
    <row r="274" spans="1:40" x14ac:dyDescent="0.25">
      <c r="A274" s="2"/>
      <c r="B274" s="2"/>
      <c r="C274" s="2"/>
      <c r="D274" s="2"/>
      <c r="E274" s="2"/>
      <c r="F274" s="2"/>
      <c r="G274" s="162"/>
      <c r="H274" s="127"/>
      <c r="I274" s="2"/>
      <c r="J274" s="4"/>
      <c r="K274" s="4"/>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c r="AN274" s="2"/>
    </row>
    <row r="275" spans="1:40" x14ac:dyDescent="0.25">
      <c r="A275" s="2"/>
      <c r="B275" s="2"/>
      <c r="C275" s="2"/>
      <c r="D275" s="2"/>
      <c r="E275" s="2"/>
      <c r="F275" s="2"/>
      <c r="G275" s="162"/>
      <c r="H275" s="127"/>
      <c r="I275" s="2"/>
      <c r="J275" s="4"/>
      <c r="K275" s="4"/>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row>
    <row r="276" spans="1:40" x14ac:dyDescent="0.25">
      <c r="A276" s="2"/>
      <c r="B276" s="2"/>
      <c r="C276" s="2"/>
      <c r="D276" s="2"/>
      <c r="E276" s="2"/>
      <c r="F276" s="2"/>
      <c r="G276" s="162"/>
      <c r="H276" s="127"/>
      <c r="I276" s="2"/>
      <c r="J276" s="4"/>
      <c r="K276" s="4"/>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c r="AN276" s="2"/>
    </row>
    <row r="277" spans="1:40" x14ac:dyDescent="0.25">
      <c r="A277" s="2"/>
      <c r="B277" s="2"/>
      <c r="C277" s="2"/>
      <c r="D277" s="2"/>
      <c r="E277" s="2"/>
      <c r="F277" s="2"/>
      <c r="G277" s="162"/>
      <c r="H277" s="127"/>
      <c r="I277" s="2"/>
      <c r="J277" s="4"/>
      <c r="K277" s="4"/>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c r="AN277" s="2"/>
    </row>
    <row r="278" spans="1:40" x14ac:dyDescent="0.25">
      <c r="A278" s="2"/>
      <c r="B278" s="2"/>
      <c r="C278" s="2"/>
      <c r="D278" s="2"/>
      <c r="E278" s="2"/>
      <c r="F278" s="2"/>
      <c r="G278" s="162"/>
      <c r="H278" s="127"/>
      <c r="I278" s="2"/>
      <c r="J278" s="4"/>
      <c r="K278" s="4"/>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c r="AN278" s="2"/>
    </row>
    <row r="279" spans="1:40" x14ac:dyDescent="0.25">
      <c r="A279" s="2"/>
      <c r="B279" s="2"/>
      <c r="C279" s="2"/>
      <c r="D279" s="2"/>
      <c r="E279" s="2"/>
      <c r="F279" s="2"/>
      <c r="G279" s="162"/>
      <c r="H279" s="127"/>
      <c r="I279" s="2"/>
      <c r="J279" s="4"/>
      <c r="K279" s="4"/>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c r="AN279" s="2"/>
    </row>
    <row r="280" spans="1:40" x14ac:dyDescent="0.25">
      <c r="A280" s="2"/>
      <c r="B280" s="2"/>
      <c r="C280" s="2"/>
      <c r="D280" s="2"/>
      <c r="E280" s="2"/>
      <c r="F280" s="2"/>
      <c r="G280" s="162"/>
      <c r="H280" s="127"/>
      <c r="I280" s="2"/>
      <c r="J280" s="4"/>
      <c r="K280" s="4"/>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c r="AN280" s="2"/>
    </row>
    <row r="281" spans="1:40" x14ac:dyDescent="0.25">
      <c r="A281" s="2"/>
      <c r="B281" s="2"/>
      <c r="C281" s="2"/>
      <c r="D281" s="2"/>
      <c r="E281" s="2"/>
      <c r="F281" s="2"/>
      <c r="G281" s="162"/>
      <c r="H281" s="127"/>
      <c r="I281" s="2"/>
      <c r="J281" s="4"/>
      <c r="K281" s="4"/>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c r="AN281" s="2"/>
    </row>
    <row r="282" spans="1:40" x14ac:dyDescent="0.25">
      <c r="A282" s="2"/>
      <c r="B282" s="2"/>
      <c r="C282" s="2"/>
      <c r="D282" s="2"/>
      <c r="E282" s="2"/>
      <c r="F282" s="2"/>
      <c r="G282" s="162"/>
      <c r="H282" s="127"/>
      <c r="I282" s="2"/>
      <c r="J282" s="4"/>
      <c r="K282" s="4"/>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c r="AN282" s="2"/>
    </row>
    <row r="283" spans="1:40" x14ac:dyDescent="0.25">
      <c r="A283" s="2"/>
      <c r="B283" s="2"/>
      <c r="C283" s="2"/>
      <c r="D283" s="2"/>
      <c r="E283" s="2"/>
      <c r="F283" s="2"/>
      <c r="G283" s="162"/>
      <c r="H283" s="127"/>
      <c r="I283" s="2"/>
      <c r="J283" s="4"/>
      <c r="K283" s="4"/>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row>
    <row r="284" spans="1:40" x14ac:dyDescent="0.25">
      <c r="A284" s="2"/>
      <c r="B284" s="2"/>
      <c r="C284" s="2"/>
      <c r="D284" s="2"/>
      <c r="E284" s="2"/>
      <c r="F284" s="2"/>
      <c r="G284" s="162"/>
      <c r="H284" s="127"/>
      <c r="I284" s="2"/>
      <c r="J284" s="4"/>
      <c r="K284" s="4"/>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c r="AN284" s="2"/>
    </row>
    <row r="285" spans="1:40" x14ac:dyDescent="0.25">
      <c r="A285" s="2"/>
      <c r="B285" s="2"/>
      <c r="C285" s="2"/>
      <c r="D285" s="2"/>
      <c r="E285" s="2"/>
      <c r="F285" s="2"/>
      <c r="G285" s="162"/>
      <c r="H285" s="127"/>
      <c r="I285" s="2"/>
      <c r="J285" s="4"/>
      <c r="K285" s="4"/>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c r="AN285" s="2"/>
    </row>
    <row r="286" spans="1:40" x14ac:dyDescent="0.25">
      <c r="A286" s="2"/>
      <c r="B286" s="2"/>
      <c r="C286" s="2"/>
      <c r="D286" s="2"/>
      <c r="E286" s="2"/>
      <c r="F286" s="2"/>
      <c r="G286" s="162"/>
      <c r="H286" s="127"/>
      <c r="I286" s="2"/>
      <c r="J286" s="4"/>
      <c r="K286" s="4"/>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c r="AN286" s="2"/>
    </row>
    <row r="287" spans="1:40" x14ac:dyDescent="0.25">
      <c r="A287" s="2"/>
      <c r="B287" s="2"/>
      <c r="C287" s="2"/>
      <c r="D287" s="2"/>
      <c r="E287" s="2"/>
      <c r="F287" s="2"/>
      <c r="G287" s="162"/>
      <c r="H287" s="127"/>
      <c r="I287" s="2"/>
      <c r="J287" s="4"/>
      <c r="K287" s="4"/>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c r="AN287" s="2"/>
    </row>
    <row r="288" spans="1:40" x14ac:dyDescent="0.25">
      <c r="A288" s="2"/>
      <c r="B288" s="2"/>
      <c r="C288" s="2"/>
      <c r="D288" s="2"/>
      <c r="E288" s="2"/>
      <c r="F288" s="2"/>
      <c r="G288" s="162"/>
      <c r="H288" s="127"/>
      <c r="I288" s="2"/>
      <c r="J288" s="4"/>
      <c r="K288" s="4"/>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c r="AN288" s="2"/>
    </row>
    <row r="289" spans="1:40" x14ac:dyDescent="0.25">
      <c r="A289" s="2"/>
      <c r="B289" s="2"/>
      <c r="C289" s="2"/>
      <c r="D289" s="2"/>
      <c r="E289" s="2"/>
      <c r="F289" s="2"/>
      <c r="G289" s="162"/>
      <c r="H289" s="127"/>
      <c r="I289" s="2"/>
      <c r="J289" s="4"/>
      <c r="K289" s="4"/>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c r="AN289" s="2"/>
    </row>
    <row r="290" spans="1:40" x14ac:dyDescent="0.25">
      <c r="A290" s="2"/>
      <c r="B290" s="2"/>
      <c r="C290" s="2"/>
      <c r="D290" s="2"/>
      <c r="E290" s="2"/>
      <c r="F290" s="2"/>
      <c r="G290" s="162"/>
      <c r="H290" s="127"/>
      <c r="I290" s="2"/>
      <c r="J290" s="4"/>
      <c r="K290" s="4"/>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c r="AN290" s="2"/>
    </row>
    <row r="291" spans="1:40" x14ac:dyDescent="0.25">
      <c r="A291" s="2"/>
      <c r="B291" s="2"/>
      <c r="C291" s="2"/>
      <c r="D291" s="2"/>
      <c r="E291" s="2"/>
      <c r="F291" s="2"/>
      <c r="G291" s="162"/>
      <c r="H291" s="127"/>
      <c r="I291" s="2"/>
      <c r="J291" s="4"/>
      <c r="K291" s="4"/>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c r="AN291" s="2"/>
    </row>
    <row r="292" spans="1:40" x14ac:dyDescent="0.25">
      <c r="A292" s="2"/>
      <c r="B292" s="2"/>
      <c r="C292" s="2"/>
      <c r="D292" s="2"/>
      <c r="E292" s="2"/>
      <c r="F292" s="2"/>
      <c r="G292" s="162"/>
      <c r="H292" s="127"/>
      <c r="I292" s="2"/>
      <c r="J292" s="4"/>
      <c r="K292" s="4"/>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c r="AN292" s="2"/>
    </row>
    <row r="293" spans="1:40" x14ac:dyDescent="0.25">
      <c r="A293" s="2"/>
      <c r="B293" s="2"/>
      <c r="C293" s="2"/>
      <c r="D293" s="2"/>
      <c r="E293" s="2"/>
      <c r="F293" s="2"/>
      <c r="G293" s="162"/>
      <c r="H293" s="127"/>
      <c r="I293" s="2"/>
      <c r="J293" s="4"/>
      <c r="K293" s="4"/>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c r="AN293" s="2"/>
    </row>
    <row r="294" spans="1:40" x14ac:dyDescent="0.25">
      <c r="A294" s="2"/>
      <c r="B294" s="2"/>
      <c r="C294" s="2"/>
      <c r="D294" s="2"/>
      <c r="E294" s="2"/>
      <c r="F294" s="2"/>
      <c r="G294" s="162"/>
      <c r="H294" s="127"/>
      <c r="I294" s="2"/>
      <c r="J294" s="4"/>
      <c r="K294" s="4"/>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c r="AN294" s="2"/>
    </row>
    <row r="295" spans="1:40" x14ac:dyDescent="0.25">
      <c r="A295" s="2"/>
      <c r="B295" s="2"/>
      <c r="C295" s="2"/>
      <c r="D295" s="2"/>
      <c r="E295" s="2"/>
      <c r="F295" s="2"/>
      <c r="G295" s="162"/>
      <c r="H295" s="127"/>
      <c r="I295" s="2"/>
      <c r="J295" s="4"/>
      <c r="K295" s="4"/>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c r="AN295" s="2"/>
    </row>
    <row r="296" spans="1:40" x14ac:dyDescent="0.25">
      <c r="A296" s="2"/>
      <c r="B296" s="2"/>
      <c r="C296" s="2"/>
      <c r="D296" s="2"/>
      <c r="E296" s="2"/>
      <c r="F296" s="2"/>
      <c r="G296" s="162"/>
      <c r="H296" s="127"/>
      <c r="I296" s="2"/>
      <c r="J296" s="4"/>
      <c r="K296" s="4"/>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c r="AN296" s="2"/>
    </row>
    <row r="297" spans="1:40" x14ac:dyDescent="0.25">
      <c r="A297" s="2"/>
      <c r="B297" s="2"/>
      <c r="C297" s="2"/>
      <c r="D297" s="2"/>
      <c r="E297" s="2"/>
      <c r="F297" s="2"/>
      <c r="G297" s="162"/>
      <c r="H297" s="127"/>
      <c r="I297" s="2"/>
      <c r="J297" s="4"/>
      <c r="K297" s="4"/>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c r="AN297" s="2"/>
    </row>
    <row r="298" spans="1:40" x14ac:dyDescent="0.25">
      <c r="A298" s="2"/>
      <c r="B298" s="2"/>
      <c r="C298" s="2"/>
      <c r="D298" s="2"/>
      <c r="E298" s="2"/>
      <c r="F298" s="2"/>
      <c r="G298" s="162"/>
      <c r="H298" s="127"/>
      <c r="I298" s="2"/>
      <c r="J298" s="4"/>
      <c r="K298" s="4"/>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c r="AN298" s="2"/>
    </row>
    <row r="299" spans="1:40" x14ac:dyDescent="0.25">
      <c r="A299" s="2"/>
      <c r="B299" s="2"/>
      <c r="C299" s="2"/>
      <c r="D299" s="2"/>
      <c r="E299" s="2"/>
      <c r="F299" s="2"/>
      <c r="G299" s="162"/>
      <c r="H299" s="127"/>
      <c r="I299" s="2"/>
      <c r="J299" s="4"/>
      <c r="K299" s="4"/>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c r="AN299" s="2"/>
    </row>
    <row r="300" spans="1:40" x14ac:dyDescent="0.25">
      <c r="A300" s="2"/>
      <c r="B300" s="2"/>
      <c r="C300" s="2"/>
      <c r="D300" s="2"/>
      <c r="E300" s="2"/>
      <c r="F300" s="2"/>
      <c r="G300" s="162"/>
      <c r="H300" s="127"/>
      <c r="I300" s="2"/>
      <c r="J300" s="4"/>
      <c r="K300" s="4"/>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c r="AN300" s="2"/>
    </row>
    <row r="301" spans="1:40" x14ac:dyDescent="0.25">
      <c r="A301" s="2"/>
      <c r="B301" s="2"/>
      <c r="C301" s="2"/>
      <c r="D301" s="2"/>
      <c r="E301" s="2"/>
      <c r="F301" s="2"/>
      <c r="G301" s="162"/>
      <c r="H301" s="127"/>
      <c r="I301" s="2"/>
      <c r="J301" s="4"/>
      <c r="K301" s="4"/>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c r="AN301" s="2"/>
    </row>
    <row r="302" spans="1:40" x14ac:dyDescent="0.25">
      <c r="A302" s="2"/>
      <c r="B302" s="2"/>
      <c r="C302" s="2"/>
      <c r="D302" s="2"/>
      <c r="E302" s="2"/>
      <c r="F302" s="2"/>
      <c r="G302" s="162"/>
      <c r="H302" s="127"/>
      <c r="I302" s="2"/>
      <c r="J302" s="4"/>
      <c r="K302" s="4"/>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c r="AN302" s="2"/>
    </row>
    <row r="303" spans="1:40" x14ac:dyDescent="0.25">
      <c r="A303" s="2"/>
      <c r="B303" s="2"/>
      <c r="C303" s="2"/>
      <c r="D303" s="2"/>
      <c r="E303" s="2"/>
      <c r="F303" s="2"/>
      <c r="G303" s="162"/>
      <c r="H303" s="127"/>
      <c r="I303" s="2"/>
      <c r="J303" s="4"/>
      <c r="K303" s="4"/>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c r="AN303" s="2"/>
    </row>
    <row r="304" spans="1:40" x14ac:dyDescent="0.25">
      <c r="A304" s="2"/>
      <c r="B304" s="2"/>
      <c r="C304" s="2"/>
      <c r="D304" s="2"/>
      <c r="E304" s="2"/>
      <c r="F304" s="2"/>
      <c r="G304" s="162"/>
      <c r="H304" s="127"/>
      <c r="I304" s="2"/>
      <c r="J304" s="4"/>
      <c r="K304" s="4"/>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c r="AN304" s="2"/>
    </row>
    <row r="305" spans="1:40" x14ac:dyDescent="0.25">
      <c r="A305" s="2"/>
      <c r="B305" s="2"/>
      <c r="C305" s="2"/>
      <c r="D305" s="2"/>
      <c r="E305" s="2"/>
      <c r="F305" s="2"/>
      <c r="G305" s="162"/>
      <c r="H305" s="127"/>
      <c r="I305" s="2"/>
      <c r="J305" s="4"/>
      <c r="K305" s="4"/>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c r="AN305" s="2"/>
    </row>
    <row r="306" spans="1:40" x14ac:dyDescent="0.25">
      <c r="A306" s="2"/>
      <c r="B306" s="2"/>
      <c r="C306" s="2"/>
      <c r="D306" s="2"/>
      <c r="E306" s="2"/>
      <c r="F306" s="2"/>
      <c r="G306" s="162"/>
      <c r="H306" s="127"/>
      <c r="I306" s="2"/>
      <c r="J306" s="4"/>
      <c r="K306" s="4"/>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c r="AN306" s="2"/>
    </row>
    <row r="307" spans="1:40" x14ac:dyDescent="0.25">
      <c r="A307" s="2"/>
      <c r="B307" s="2"/>
      <c r="C307" s="2"/>
      <c r="D307" s="2"/>
      <c r="E307" s="2"/>
      <c r="F307" s="2"/>
      <c r="G307" s="162"/>
      <c r="H307" s="127"/>
      <c r="I307" s="2"/>
      <c r="J307" s="4"/>
      <c r="K307" s="4"/>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c r="AN307" s="2"/>
    </row>
    <row r="308" spans="1:40" x14ac:dyDescent="0.25">
      <c r="A308" s="2"/>
      <c r="B308" s="2"/>
      <c r="C308" s="2"/>
      <c r="D308" s="2"/>
      <c r="E308" s="2"/>
      <c r="F308" s="2"/>
      <c r="G308" s="162"/>
      <c r="H308" s="127"/>
      <c r="I308" s="2"/>
      <c r="J308" s="4"/>
      <c r="K308" s="4"/>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c r="AN308" s="2"/>
    </row>
    <row r="309" spans="1:40" x14ac:dyDescent="0.25">
      <c r="A309" s="2"/>
      <c r="B309" s="2"/>
      <c r="C309" s="2"/>
      <c r="D309" s="2"/>
      <c r="E309" s="2"/>
      <c r="F309" s="2"/>
      <c r="G309" s="162"/>
      <c r="H309" s="127"/>
      <c r="I309" s="2"/>
      <c r="J309" s="4"/>
      <c r="K309" s="4"/>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c r="AN309" s="2"/>
    </row>
    <row r="310" spans="1:40" x14ac:dyDescent="0.25">
      <c r="A310" s="2"/>
      <c r="B310" s="2"/>
      <c r="C310" s="2"/>
      <c r="D310" s="2"/>
      <c r="E310" s="2"/>
      <c r="F310" s="2"/>
      <c r="G310" s="162"/>
      <c r="H310" s="127"/>
      <c r="I310" s="2"/>
      <c r="J310" s="4"/>
      <c r="K310" s="4"/>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c r="AN310" s="2"/>
    </row>
    <row r="311" spans="1:40" x14ac:dyDescent="0.25">
      <c r="A311" s="2"/>
      <c r="B311" s="2"/>
      <c r="C311" s="2"/>
      <c r="D311" s="2"/>
      <c r="E311" s="2"/>
      <c r="F311" s="2"/>
      <c r="G311" s="162"/>
      <c r="H311" s="127"/>
      <c r="I311" s="2"/>
      <c r="J311" s="4"/>
      <c r="K311" s="4"/>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row>
    <row r="312" spans="1:40" x14ac:dyDescent="0.25">
      <c r="A312" s="2"/>
      <c r="B312" s="2"/>
      <c r="C312" s="2"/>
      <c r="D312" s="2"/>
      <c r="E312" s="2"/>
      <c r="F312" s="2"/>
      <c r="G312" s="162"/>
      <c r="H312" s="127"/>
      <c r="I312" s="2"/>
      <c r="J312" s="4"/>
      <c r="K312" s="4"/>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row>
    <row r="313" spans="1:40" x14ac:dyDescent="0.25">
      <c r="A313" s="2"/>
      <c r="B313" s="2"/>
      <c r="C313" s="2"/>
      <c r="D313" s="2"/>
      <c r="E313" s="2"/>
      <c r="F313" s="2"/>
      <c r="G313" s="162"/>
      <c r="H313" s="127"/>
      <c r="I313" s="2"/>
      <c r="J313" s="4"/>
      <c r="K313" s="4"/>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c r="AN313" s="2"/>
    </row>
    <row r="314" spans="1:40" x14ac:dyDescent="0.25">
      <c r="A314" s="2"/>
      <c r="B314" s="2"/>
      <c r="C314" s="2"/>
      <c r="D314" s="2"/>
      <c r="E314" s="2"/>
      <c r="F314" s="2"/>
      <c r="G314" s="162"/>
      <c r="H314" s="127"/>
      <c r="I314" s="2"/>
      <c r="J314" s="4"/>
      <c r="K314" s="4"/>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c r="AN314" s="2"/>
    </row>
    <row r="315" spans="1:40" x14ac:dyDescent="0.25">
      <c r="A315" s="2"/>
      <c r="B315" s="2"/>
      <c r="C315" s="2"/>
      <c r="D315" s="2"/>
      <c r="E315" s="2"/>
      <c r="F315" s="2"/>
      <c r="G315" s="162"/>
      <c r="H315" s="127"/>
      <c r="I315" s="2"/>
      <c r="J315" s="4"/>
      <c r="K315" s="4"/>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c r="AN315" s="2"/>
    </row>
    <row r="316" spans="1:40" x14ac:dyDescent="0.25">
      <c r="A316" s="2"/>
      <c r="B316" s="2"/>
      <c r="C316" s="2"/>
      <c r="D316" s="2"/>
      <c r="E316" s="2"/>
      <c r="F316" s="2"/>
      <c r="G316" s="162"/>
      <c r="H316" s="127"/>
      <c r="I316" s="2"/>
      <c r="J316" s="4"/>
      <c r="K316" s="4"/>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c r="AN316" s="2"/>
    </row>
    <row r="317" spans="1:40" x14ac:dyDescent="0.25">
      <c r="A317" s="2"/>
      <c r="B317" s="2"/>
      <c r="C317" s="2"/>
      <c r="D317" s="2"/>
      <c r="E317" s="2"/>
      <c r="F317" s="2"/>
      <c r="G317" s="162"/>
      <c r="H317" s="127"/>
      <c r="I317" s="2"/>
      <c r="J317" s="4"/>
      <c r="K317" s="4"/>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c r="AN317" s="2"/>
    </row>
    <row r="318" spans="1:40" x14ac:dyDescent="0.25">
      <c r="A318" s="2"/>
      <c r="B318" s="2"/>
      <c r="C318" s="2"/>
      <c r="D318" s="2"/>
      <c r="E318" s="2"/>
      <c r="F318" s="2"/>
      <c r="G318" s="162"/>
      <c r="H318" s="127"/>
      <c r="I318" s="2"/>
      <c r="J318" s="4"/>
      <c r="K318" s="4"/>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c r="AN318" s="2"/>
    </row>
    <row r="319" spans="1:40" x14ac:dyDescent="0.25">
      <c r="A319" s="2"/>
      <c r="B319" s="2"/>
      <c r="C319" s="2"/>
      <c r="D319" s="2"/>
      <c r="E319" s="2"/>
      <c r="F319" s="2"/>
      <c r="G319" s="162"/>
      <c r="H319" s="127"/>
      <c r="I319" s="2"/>
      <c r="J319" s="4"/>
      <c r="K319" s="4"/>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c r="AN319" s="2"/>
    </row>
    <row r="320" spans="1:40" x14ac:dyDescent="0.25">
      <c r="A320" s="2"/>
      <c r="B320" s="2"/>
      <c r="C320" s="2"/>
      <c r="D320" s="2"/>
      <c r="E320" s="2"/>
      <c r="F320" s="2"/>
      <c r="G320" s="162"/>
      <c r="H320" s="127"/>
      <c r="I320" s="2"/>
      <c r="J320" s="4"/>
      <c r="K320" s="4"/>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c r="AN320" s="2"/>
    </row>
    <row r="321" spans="1:40" x14ac:dyDescent="0.25">
      <c r="A321" s="2"/>
      <c r="B321" s="2"/>
      <c r="C321" s="2"/>
      <c r="D321" s="2"/>
      <c r="E321" s="2"/>
      <c r="F321" s="2"/>
      <c r="G321" s="162"/>
      <c r="H321" s="127"/>
      <c r="I321" s="2"/>
      <c r="J321" s="4"/>
      <c r="K321" s="4"/>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c r="AN321" s="2"/>
    </row>
    <row r="322" spans="1:40" x14ac:dyDescent="0.25">
      <c r="A322" s="2"/>
      <c r="B322" s="2"/>
      <c r="C322" s="2"/>
      <c r="D322" s="2"/>
      <c r="E322" s="2"/>
      <c r="F322" s="2"/>
      <c r="G322" s="162"/>
      <c r="H322" s="127"/>
      <c r="I322" s="2"/>
      <c r="J322" s="4"/>
      <c r="K322" s="4"/>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c r="AN322" s="2"/>
    </row>
    <row r="323" spans="1:40" x14ac:dyDescent="0.25">
      <c r="A323" s="2"/>
      <c r="B323" s="2"/>
      <c r="C323" s="2"/>
      <c r="D323" s="2"/>
      <c r="E323" s="2"/>
      <c r="F323" s="2"/>
      <c r="G323" s="162"/>
      <c r="H323" s="127"/>
      <c r="I323" s="2"/>
      <c r="J323" s="4"/>
      <c r="K323" s="4"/>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c r="AN323" s="2"/>
    </row>
    <row r="324" spans="1:40" x14ac:dyDescent="0.25">
      <c r="A324" s="2"/>
      <c r="B324" s="2"/>
      <c r="C324" s="2"/>
      <c r="D324" s="2"/>
      <c r="E324" s="2"/>
      <c r="F324" s="2"/>
      <c r="G324" s="162"/>
      <c r="H324" s="127"/>
      <c r="I324" s="2"/>
      <c r="J324" s="4"/>
      <c r="K324" s="4"/>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c r="AN324" s="2"/>
    </row>
    <row r="325" spans="1:40" x14ac:dyDescent="0.25">
      <c r="A325" s="2"/>
      <c r="B325" s="2"/>
      <c r="C325" s="2"/>
      <c r="D325" s="2"/>
      <c r="E325" s="2"/>
      <c r="F325" s="2"/>
      <c r="G325" s="162"/>
      <c r="H325" s="127"/>
      <c r="I325" s="2"/>
      <c r="J325" s="4"/>
      <c r="K325" s="4"/>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c r="AN325" s="2"/>
    </row>
    <row r="326" spans="1:40" x14ac:dyDescent="0.25">
      <c r="A326" s="2"/>
      <c r="B326" s="2"/>
      <c r="C326" s="2"/>
      <c r="D326" s="2"/>
      <c r="E326" s="2"/>
      <c r="F326" s="2"/>
      <c r="G326" s="162"/>
      <c r="H326" s="127"/>
      <c r="I326" s="2"/>
      <c r="J326" s="4"/>
      <c r="K326" s="4"/>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c r="AN326" s="2"/>
    </row>
    <row r="327" spans="1:40" x14ac:dyDescent="0.25">
      <c r="A327" s="2"/>
      <c r="B327" s="2"/>
      <c r="C327" s="2"/>
      <c r="D327" s="2"/>
      <c r="E327" s="2"/>
      <c r="F327" s="2"/>
      <c r="G327" s="162"/>
      <c r="H327" s="127"/>
      <c r="I327" s="2"/>
      <c r="J327" s="4"/>
      <c r="K327" s="4"/>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c r="AN327" s="2"/>
    </row>
    <row r="328" spans="1:40" x14ac:dyDescent="0.25">
      <c r="A328" s="2"/>
      <c r="B328" s="2"/>
      <c r="C328" s="2"/>
      <c r="D328" s="2"/>
      <c r="E328" s="2"/>
      <c r="F328" s="2"/>
      <c r="G328" s="162"/>
      <c r="H328" s="127"/>
      <c r="I328" s="2"/>
      <c r="J328" s="4"/>
      <c r="K328" s="4"/>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c r="AN328" s="2"/>
    </row>
    <row r="329" spans="1:40" x14ac:dyDescent="0.25">
      <c r="A329" s="2"/>
      <c r="B329" s="2"/>
      <c r="C329" s="2"/>
      <c r="D329" s="2"/>
      <c r="E329" s="2"/>
      <c r="F329" s="2"/>
      <c r="G329" s="162"/>
      <c r="H329" s="127"/>
      <c r="I329" s="2"/>
      <c r="J329" s="4"/>
      <c r="K329" s="4"/>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c r="AN329" s="2"/>
    </row>
    <row r="330" spans="1:40" x14ac:dyDescent="0.25">
      <c r="A330" s="2"/>
      <c r="B330" s="2"/>
      <c r="C330" s="2"/>
      <c r="D330" s="2"/>
      <c r="E330" s="2"/>
      <c r="F330" s="2"/>
      <c r="G330" s="162"/>
      <c r="H330" s="127"/>
      <c r="I330" s="2"/>
      <c r="J330" s="4"/>
      <c r="K330" s="4"/>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c r="AN330" s="2"/>
    </row>
    <row r="331" spans="1:40" x14ac:dyDescent="0.25">
      <c r="A331" s="2"/>
      <c r="B331" s="2"/>
      <c r="C331" s="2"/>
      <c r="D331" s="2"/>
      <c r="E331" s="2"/>
      <c r="F331" s="2"/>
      <c r="G331" s="162"/>
      <c r="H331" s="127"/>
      <c r="I331" s="2"/>
      <c r="J331" s="4"/>
      <c r="K331" s="4"/>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c r="AN331" s="2"/>
    </row>
    <row r="332" spans="1:40" x14ac:dyDescent="0.25">
      <c r="A332" s="2"/>
      <c r="B332" s="2"/>
      <c r="C332" s="2"/>
      <c r="D332" s="2"/>
      <c r="E332" s="2"/>
      <c r="F332" s="2"/>
      <c r="G332" s="162"/>
      <c r="H332" s="127"/>
      <c r="I332" s="2"/>
      <c r="J332" s="4"/>
      <c r="K332" s="4"/>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c r="AN332" s="2"/>
    </row>
    <row r="333" spans="1:40" x14ac:dyDescent="0.25">
      <c r="A333" s="2"/>
      <c r="B333" s="2"/>
      <c r="C333" s="2"/>
      <c r="D333" s="2"/>
      <c r="E333" s="2"/>
      <c r="F333" s="2"/>
      <c r="G333" s="162"/>
      <c r="H333" s="127"/>
      <c r="I333" s="2"/>
      <c r="J333" s="4"/>
      <c r="K333" s="4"/>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c r="AN333" s="2"/>
    </row>
    <row r="334" spans="1:40" x14ac:dyDescent="0.25">
      <c r="A334" s="2"/>
      <c r="B334" s="2"/>
      <c r="C334" s="2"/>
      <c r="D334" s="2"/>
      <c r="E334" s="2"/>
      <c r="F334" s="2"/>
      <c r="G334" s="162"/>
      <c r="H334" s="127"/>
      <c r="I334" s="2"/>
      <c r="J334" s="4"/>
      <c r="K334" s="4"/>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c r="AN334" s="2"/>
    </row>
    <row r="335" spans="1:40" x14ac:dyDescent="0.25">
      <c r="A335" s="2"/>
      <c r="B335" s="2"/>
      <c r="C335" s="2"/>
      <c r="D335" s="2"/>
      <c r="E335" s="2"/>
      <c r="F335" s="2"/>
      <c r="G335" s="162"/>
      <c r="H335" s="127"/>
      <c r="I335" s="2"/>
      <c r="J335" s="4"/>
      <c r="K335" s="4"/>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c r="AN335" s="2"/>
    </row>
    <row r="336" spans="1:40" x14ac:dyDescent="0.25">
      <c r="A336" s="2"/>
      <c r="B336" s="2"/>
      <c r="C336" s="2"/>
      <c r="D336" s="2"/>
      <c r="E336" s="2"/>
      <c r="F336" s="2"/>
      <c r="G336" s="162"/>
      <c r="H336" s="127"/>
      <c r="I336" s="2"/>
      <c r="J336" s="4"/>
      <c r="K336" s="4"/>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c r="AN336" s="2"/>
    </row>
    <row r="337" spans="1:40" x14ac:dyDescent="0.25">
      <c r="A337" s="2"/>
      <c r="B337" s="2"/>
      <c r="C337" s="2"/>
      <c r="D337" s="2"/>
      <c r="E337" s="2"/>
      <c r="F337" s="2"/>
      <c r="G337" s="162"/>
      <c r="H337" s="127"/>
      <c r="I337" s="2"/>
      <c r="J337" s="4"/>
      <c r="K337" s="4"/>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c r="AN337" s="2"/>
    </row>
    <row r="338" spans="1:40" x14ac:dyDescent="0.25">
      <c r="A338" s="2"/>
      <c r="B338" s="2"/>
      <c r="C338" s="2"/>
      <c r="D338" s="2"/>
      <c r="E338" s="2"/>
      <c r="F338" s="2"/>
      <c r="G338" s="162"/>
      <c r="H338" s="127"/>
      <c r="I338" s="2"/>
      <c r="J338" s="4"/>
      <c r="K338" s="4"/>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c r="AN338" s="2"/>
    </row>
    <row r="339" spans="1:40" x14ac:dyDescent="0.25">
      <c r="A339" s="2"/>
      <c r="B339" s="2"/>
      <c r="C339" s="2"/>
      <c r="D339" s="2"/>
      <c r="E339" s="2"/>
      <c r="F339" s="2"/>
      <c r="G339" s="162"/>
      <c r="H339" s="127"/>
      <c r="I339" s="2"/>
      <c r="J339" s="4"/>
      <c r="K339" s="4"/>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c r="AN339" s="2"/>
    </row>
    <row r="340" spans="1:40" x14ac:dyDescent="0.25">
      <c r="A340" s="2"/>
      <c r="B340" s="2"/>
      <c r="C340" s="2"/>
      <c r="D340" s="2"/>
      <c r="E340" s="2"/>
      <c r="F340" s="2"/>
      <c r="G340" s="162"/>
      <c r="H340" s="127"/>
      <c r="I340" s="2"/>
      <c r="J340" s="4"/>
      <c r="K340" s="4"/>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c r="AN340" s="2"/>
    </row>
    <row r="341" spans="1:40" x14ac:dyDescent="0.25">
      <c r="A341" s="2"/>
      <c r="B341" s="2"/>
      <c r="C341" s="2"/>
      <c r="D341" s="2"/>
      <c r="E341" s="2"/>
      <c r="F341" s="2"/>
      <c r="G341" s="162"/>
      <c r="H341" s="127"/>
      <c r="I341" s="2"/>
      <c r="J341" s="4"/>
      <c r="K341" s="4"/>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c r="AN341" s="2"/>
    </row>
    <row r="342" spans="1:40" x14ac:dyDescent="0.25">
      <c r="A342" s="2"/>
      <c r="B342" s="2"/>
      <c r="C342" s="2"/>
      <c r="D342" s="2"/>
      <c r="E342" s="2"/>
      <c r="F342" s="2"/>
      <c r="G342" s="162"/>
      <c r="H342" s="127"/>
      <c r="I342" s="2"/>
      <c r="J342" s="4"/>
      <c r="K342" s="4"/>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c r="AN342" s="2"/>
    </row>
    <row r="343" spans="1:40" x14ac:dyDescent="0.25">
      <c r="A343" s="2"/>
      <c r="B343" s="2"/>
      <c r="C343" s="2"/>
      <c r="D343" s="2"/>
      <c r="E343" s="2"/>
      <c r="F343" s="2"/>
      <c r="G343" s="162"/>
      <c r="H343" s="127"/>
      <c r="I343" s="2"/>
      <c r="J343" s="4"/>
      <c r="K343" s="4"/>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c r="AN343" s="2"/>
    </row>
    <row r="344" spans="1:40" x14ac:dyDescent="0.25">
      <c r="A344" s="2"/>
      <c r="B344" s="2"/>
      <c r="C344" s="2"/>
      <c r="D344" s="2"/>
      <c r="E344" s="2"/>
      <c r="F344" s="2"/>
      <c r="G344" s="162"/>
      <c r="H344" s="127"/>
      <c r="I344" s="2"/>
      <c r="J344" s="4"/>
      <c r="K344" s="4"/>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c r="AN344" s="2"/>
    </row>
    <row r="345" spans="1:40" x14ac:dyDescent="0.25">
      <c r="A345" s="2"/>
      <c r="B345" s="2"/>
      <c r="C345" s="2"/>
      <c r="D345" s="2"/>
      <c r="E345" s="2"/>
      <c r="F345" s="2"/>
      <c r="G345" s="162"/>
      <c r="H345" s="127"/>
      <c r="I345" s="2"/>
      <c r="J345" s="4"/>
      <c r="K345" s="4"/>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c r="AN345" s="2"/>
    </row>
    <row r="346" spans="1:40" x14ac:dyDescent="0.25">
      <c r="A346" s="2"/>
      <c r="B346" s="2"/>
      <c r="C346" s="2"/>
      <c r="D346" s="2"/>
      <c r="E346" s="2"/>
      <c r="F346" s="2"/>
      <c r="G346" s="162"/>
      <c r="H346" s="127"/>
      <c r="I346" s="2"/>
      <c r="J346" s="4"/>
      <c r="K346" s="4"/>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c r="AN346" s="2"/>
    </row>
    <row r="347" spans="1:40" x14ac:dyDescent="0.25">
      <c r="A347" s="2"/>
      <c r="B347" s="2"/>
      <c r="C347" s="2"/>
      <c r="D347" s="2"/>
      <c r="E347" s="2"/>
      <c r="F347" s="2"/>
      <c r="G347" s="162"/>
      <c r="H347" s="127"/>
      <c r="I347" s="2"/>
      <c r="J347" s="4"/>
      <c r="K347" s="4"/>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c r="AN347" s="2"/>
    </row>
    <row r="348" spans="1:40" x14ac:dyDescent="0.25">
      <c r="A348" s="2"/>
      <c r="B348" s="2"/>
      <c r="C348" s="2"/>
      <c r="D348" s="2"/>
      <c r="E348" s="2"/>
      <c r="F348" s="2"/>
      <c r="G348" s="162"/>
      <c r="H348" s="127"/>
      <c r="I348" s="2"/>
      <c r="J348" s="4"/>
      <c r="K348" s="4"/>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c r="AN348" s="2"/>
    </row>
    <row r="349" spans="1:40" x14ac:dyDescent="0.25">
      <c r="A349" s="2"/>
      <c r="B349" s="2"/>
      <c r="C349" s="2"/>
      <c r="D349" s="2"/>
      <c r="E349" s="2"/>
      <c r="F349" s="2"/>
      <c r="G349" s="162"/>
      <c r="H349" s="127"/>
      <c r="I349" s="2"/>
      <c r="J349" s="4"/>
      <c r="K349" s="4"/>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c r="AN349" s="2"/>
    </row>
    <row r="350" spans="1:40" x14ac:dyDescent="0.25">
      <c r="A350" s="2"/>
      <c r="B350" s="2"/>
      <c r="C350" s="2"/>
      <c r="D350" s="2"/>
      <c r="E350" s="2"/>
      <c r="F350" s="2"/>
      <c r="G350" s="162"/>
      <c r="H350" s="127"/>
      <c r="I350" s="2"/>
      <c r="J350" s="4"/>
      <c r="K350" s="4"/>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c r="AN350" s="2"/>
    </row>
    <row r="351" spans="1:40" x14ac:dyDescent="0.25">
      <c r="A351" s="2"/>
      <c r="B351" s="2"/>
      <c r="C351" s="2"/>
      <c r="D351" s="2"/>
      <c r="E351" s="2"/>
      <c r="F351" s="2"/>
      <c r="G351" s="162"/>
      <c r="H351" s="127"/>
      <c r="I351" s="2"/>
      <c r="J351" s="4"/>
      <c r="K351" s="4"/>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c r="AN351" s="2"/>
    </row>
    <row r="352" spans="1:40" x14ac:dyDescent="0.25">
      <c r="A352" s="2"/>
      <c r="B352" s="2"/>
      <c r="C352" s="2"/>
      <c r="D352" s="2"/>
      <c r="E352" s="2"/>
      <c r="F352" s="2"/>
      <c r="G352" s="162"/>
      <c r="H352" s="127"/>
      <c r="I352" s="2"/>
      <c r="J352" s="4"/>
      <c r="K352" s="4"/>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c r="AN352" s="2"/>
    </row>
    <row r="353" spans="1:40" x14ac:dyDescent="0.25">
      <c r="A353" s="2"/>
      <c r="B353" s="2"/>
      <c r="C353" s="2"/>
      <c r="D353" s="2"/>
      <c r="E353" s="2"/>
      <c r="F353" s="2"/>
      <c r="G353" s="162"/>
      <c r="H353" s="127"/>
      <c r="I353" s="2"/>
      <c r="J353" s="4"/>
      <c r="K353" s="4"/>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c r="AN353" s="2"/>
    </row>
    <row r="354" spans="1:40" x14ac:dyDescent="0.25">
      <c r="A354" s="2"/>
      <c r="B354" s="2"/>
      <c r="C354" s="2"/>
      <c r="D354" s="2"/>
      <c r="E354" s="2"/>
      <c r="F354" s="2"/>
      <c r="G354" s="162"/>
      <c r="H354" s="127"/>
      <c r="I354" s="2"/>
      <c r="J354" s="4"/>
      <c r="K354" s="4"/>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c r="AN354" s="2"/>
    </row>
    <row r="355" spans="1:40" x14ac:dyDescent="0.25">
      <c r="A355" s="2"/>
      <c r="B355" s="2"/>
      <c r="C355" s="2"/>
      <c r="D355" s="2"/>
      <c r="E355" s="2"/>
      <c r="F355" s="2"/>
      <c r="G355" s="162"/>
      <c r="H355" s="127"/>
      <c r="I355" s="2"/>
      <c r="J355" s="4"/>
      <c r="K355" s="4"/>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c r="AN355" s="2"/>
    </row>
    <row r="356" spans="1:40" x14ac:dyDescent="0.25">
      <c r="A356" s="2"/>
      <c r="B356" s="2"/>
      <c r="C356" s="2"/>
      <c r="D356" s="2"/>
      <c r="E356" s="2"/>
      <c r="F356" s="2"/>
      <c r="G356" s="162"/>
      <c r="H356" s="127"/>
      <c r="I356" s="2"/>
      <c r="J356" s="4"/>
      <c r="K356" s="4"/>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c r="AN356" s="2"/>
    </row>
    <row r="357" spans="1:40" x14ac:dyDescent="0.25">
      <c r="A357" s="2"/>
      <c r="B357" s="2"/>
      <c r="C357" s="2"/>
      <c r="D357" s="2"/>
      <c r="E357" s="2"/>
      <c r="F357" s="2"/>
      <c r="G357" s="162"/>
      <c r="H357" s="127"/>
      <c r="I357" s="2"/>
      <c r="J357" s="4"/>
      <c r="K357" s="4"/>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c r="AN357" s="2"/>
    </row>
    <row r="358" spans="1:40" x14ac:dyDescent="0.25">
      <c r="A358" s="2"/>
      <c r="B358" s="2"/>
      <c r="C358" s="2"/>
      <c r="D358" s="2"/>
      <c r="E358" s="2"/>
      <c r="F358" s="2"/>
      <c r="G358" s="162"/>
      <c r="H358" s="127"/>
      <c r="I358" s="2"/>
      <c r="J358" s="4"/>
      <c r="K358" s="4"/>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c r="AN358" s="2"/>
    </row>
    <row r="359" spans="1:40" x14ac:dyDescent="0.25">
      <c r="A359" s="2"/>
      <c r="B359" s="2"/>
      <c r="C359" s="2"/>
      <c r="D359" s="2"/>
      <c r="E359" s="2"/>
      <c r="F359" s="2"/>
      <c r="G359" s="162"/>
      <c r="H359" s="127"/>
      <c r="I359" s="2"/>
      <c r="J359" s="4"/>
      <c r="K359" s="4"/>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c r="AN359" s="2"/>
    </row>
    <row r="360" spans="1:40" x14ac:dyDescent="0.25">
      <c r="A360" s="2"/>
      <c r="B360" s="2"/>
      <c r="C360" s="2"/>
      <c r="D360" s="2"/>
      <c r="E360" s="2"/>
      <c r="F360" s="2"/>
      <c r="G360" s="162"/>
      <c r="H360" s="127"/>
      <c r="I360" s="2"/>
      <c r="J360" s="4"/>
      <c r="K360" s="4"/>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c r="AN360" s="2"/>
    </row>
    <row r="361" spans="1:40" x14ac:dyDescent="0.25">
      <c r="A361" s="2"/>
      <c r="B361" s="2"/>
      <c r="C361" s="2"/>
      <c r="D361" s="2"/>
      <c r="E361" s="2"/>
      <c r="F361" s="2"/>
      <c r="G361" s="162"/>
      <c r="H361" s="127"/>
      <c r="I361" s="2"/>
      <c r="J361" s="4"/>
      <c r="K361" s="4"/>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c r="AN361" s="2"/>
    </row>
    <row r="362" spans="1:40" x14ac:dyDescent="0.25">
      <c r="A362" s="2"/>
      <c r="B362" s="2"/>
      <c r="C362" s="2"/>
      <c r="D362" s="2"/>
      <c r="E362" s="2"/>
      <c r="F362" s="2"/>
      <c r="G362" s="162"/>
      <c r="H362" s="127"/>
      <c r="I362" s="2"/>
      <c r="J362" s="4"/>
      <c r="K362" s="4"/>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c r="AN362" s="2"/>
    </row>
    <row r="363" spans="1:40" x14ac:dyDescent="0.25">
      <c r="A363" s="2"/>
      <c r="B363" s="2"/>
      <c r="C363" s="2"/>
      <c r="D363" s="2"/>
      <c r="E363" s="2"/>
      <c r="F363" s="2"/>
      <c r="G363" s="162"/>
      <c r="H363" s="127"/>
      <c r="I363" s="2"/>
      <c r="J363" s="4"/>
      <c r="K363" s="4"/>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c r="AN363" s="2"/>
    </row>
    <row r="364" spans="1:40" x14ac:dyDescent="0.25">
      <c r="A364" s="2"/>
      <c r="B364" s="2"/>
      <c r="C364" s="2"/>
      <c r="D364" s="2"/>
      <c r="E364" s="2"/>
      <c r="F364" s="2"/>
      <c r="G364" s="162"/>
      <c r="H364" s="127"/>
      <c r="I364" s="2"/>
      <c r="J364" s="4"/>
      <c r="K364" s="4"/>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c r="AN364" s="2"/>
    </row>
    <row r="365" spans="1:40" x14ac:dyDescent="0.25">
      <c r="A365" s="2"/>
      <c r="B365" s="2"/>
      <c r="C365" s="2"/>
      <c r="D365" s="2"/>
      <c r="E365" s="2"/>
      <c r="F365" s="2"/>
      <c r="G365" s="162"/>
      <c r="H365" s="127"/>
      <c r="I365" s="2"/>
      <c r="J365" s="4"/>
      <c r="K365" s="4"/>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c r="AN365" s="2"/>
    </row>
    <row r="366" spans="1:40" x14ac:dyDescent="0.25">
      <c r="A366" s="2"/>
      <c r="B366" s="2"/>
      <c r="C366" s="2"/>
      <c r="D366" s="2"/>
      <c r="E366" s="2"/>
      <c r="F366" s="2"/>
      <c r="G366" s="162"/>
      <c r="H366" s="127"/>
      <c r="I366" s="2"/>
      <c r="J366" s="4"/>
      <c r="K366" s="4"/>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c r="AN366" s="2"/>
    </row>
    <row r="367" spans="1:40" x14ac:dyDescent="0.25">
      <c r="A367" s="2"/>
      <c r="B367" s="2"/>
      <c r="C367" s="2"/>
      <c r="D367" s="2"/>
      <c r="E367" s="2"/>
      <c r="F367" s="2"/>
      <c r="G367" s="162"/>
      <c r="H367" s="127"/>
      <c r="I367" s="2"/>
      <c r="J367" s="4"/>
      <c r="K367" s="4"/>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c r="AN367" s="2"/>
    </row>
    <row r="368" spans="1:40" x14ac:dyDescent="0.25">
      <c r="A368" s="2"/>
      <c r="B368" s="2"/>
      <c r="C368" s="2"/>
      <c r="D368" s="2"/>
      <c r="E368" s="2"/>
      <c r="F368" s="2"/>
      <c r="G368" s="162"/>
      <c r="H368" s="127"/>
      <c r="I368" s="2"/>
      <c r="J368" s="4"/>
      <c r="K368" s="4"/>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c r="AN368" s="2"/>
    </row>
    <row r="369" spans="1:40" x14ac:dyDescent="0.25">
      <c r="A369" s="2"/>
      <c r="B369" s="2"/>
      <c r="C369" s="2"/>
      <c r="D369" s="2"/>
      <c r="E369" s="2"/>
      <c r="F369" s="2"/>
      <c r="G369" s="162"/>
      <c r="H369" s="127"/>
      <c r="I369" s="2"/>
      <c r="J369" s="4"/>
      <c r="K369" s="4"/>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c r="AN369" s="2"/>
    </row>
    <row r="370" spans="1:40" x14ac:dyDescent="0.25">
      <c r="A370" s="2"/>
      <c r="B370" s="2"/>
      <c r="C370" s="2"/>
      <c r="D370" s="2"/>
      <c r="E370" s="2"/>
      <c r="F370" s="2"/>
      <c r="G370" s="162"/>
      <c r="H370" s="127"/>
      <c r="I370" s="2"/>
      <c r="J370" s="4"/>
      <c r="K370" s="4"/>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c r="AN370" s="2"/>
    </row>
    <row r="371" spans="1:40" x14ac:dyDescent="0.25">
      <c r="A371" s="2"/>
      <c r="B371" s="2"/>
      <c r="C371" s="2"/>
      <c r="D371" s="2"/>
      <c r="E371" s="2"/>
      <c r="F371" s="2"/>
      <c r="G371" s="162"/>
      <c r="H371" s="127"/>
      <c r="I371" s="2"/>
      <c r="J371" s="4"/>
      <c r="K371" s="4"/>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c r="AN371" s="2"/>
    </row>
    <row r="372" spans="1:40" x14ac:dyDescent="0.25">
      <c r="A372" s="2"/>
      <c r="B372" s="2"/>
      <c r="C372" s="2"/>
      <c r="D372" s="2"/>
      <c r="E372" s="2"/>
      <c r="F372" s="2"/>
      <c r="G372" s="162"/>
      <c r="H372" s="127"/>
      <c r="I372" s="2"/>
      <c r="J372" s="4"/>
      <c r="K372" s="4"/>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c r="AN372" s="2"/>
    </row>
    <row r="373" spans="1:40" x14ac:dyDescent="0.25">
      <c r="A373" s="2"/>
      <c r="B373" s="2"/>
      <c r="C373" s="2"/>
      <c r="D373" s="2"/>
      <c r="E373" s="2"/>
      <c r="F373" s="2"/>
      <c r="G373" s="162"/>
      <c r="H373" s="127"/>
      <c r="I373" s="2"/>
      <c r="J373" s="4"/>
      <c r="K373" s="4"/>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c r="AN373" s="2"/>
    </row>
    <row r="374" spans="1:40" x14ac:dyDescent="0.25">
      <c r="A374" s="2"/>
      <c r="B374" s="2"/>
      <c r="C374" s="2"/>
      <c r="D374" s="2"/>
      <c r="E374" s="2"/>
      <c r="F374" s="2"/>
      <c r="G374" s="162"/>
      <c r="H374" s="127"/>
      <c r="I374" s="2"/>
      <c r="J374" s="4"/>
      <c r="K374" s="4"/>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c r="AN374" s="2"/>
    </row>
    <row r="375" spans="1:40" x14ac:dyDescent="0.25">
      <c r="A375" s="2"/>
      <c r="B375" s="2"/>
      <c r="C375" s="2"/>
      <c r="D375" s="2"/>
      <c r="E375" s="2"/>
      <c r="F375" s="2"/>
      <c r="G375" s="162"/>
      <c r="H375" s="127"/>
      <c r="I375" s="2"/>
      <c r="J375" s="4"/>
      <c r="K375" s="4"/>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c r="AN375" s="2"/>
    </row>
    <row r="376" spans="1:40" x14ac:dyDescent="0.25">
      <c r="A376" s="2"/>
      <c r="B376" s="2"/>
      <c r="C376" s="2"/>
      <c r="D376" s="2"/>
      <c r="E376" s="2"/>
      <c r="F376" s="2"/>
      <c r="G376" s="162"/>
      <c r="H376" s="127"/>
      <c r="I376" s="2"/>
      <c r="J376" s="4"/>
      <c r="K376" s="4"/>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c r="AN376" s="2"/>
    </row>
    <row r="377" spans="1:40" x14ac:dyDescent="0.25">
      <c r="A377" s="2"/>
      <c r="B377" s="2"/>
      <c r="C377" s="2"/>
      <c r="D377" s="2"/>
      <c r="E377" s="2"/>
      <c r="F377" s="2"/>
      <c r="G377" s="162"/>
      <c r="H377" s="127"/>
      <c r="I377" s="2"/>
      <c r="J377" s="4"/>
      <c r="K377" s="4"/>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c r="AN377" s="2"/>
    </row>
    <row r="378" spans="1:40" x14ac:dyDescent="0.25">
      <c r="A378" s="2"/>
      <c r="B378" s="2"/>
      <c r="C378" s="2"/>
      <c r="D378" s="2"/>
      <c r="E378" s="2"/>
      <c r="F378" s="2"/>
      <c r="G378" s="162"/>
      <c r="H378" s="127"/>
      <c r="I378" s="2"/>
      <c r="J378" s="4"/>
      <c r="K378" s="4"/>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c r="AN378" s="2"/>
    </row>
    <row r="379" spans="1:40" x14ac:dyDescent="0.25">
      <c r="A379" s="2"/>
      <c r="B379" s="2"/>
      <c r="C379" s="2"/>
      <c r="D379" s="2"/>
      <c r="E379" s="2"/>
      <c r="F379" s="2"/>
      <c r="G379" s="162"/>
      <c r="H379" s="127"/>
      <c r="I379" s="2"/>
      <c r="J379" s="4"/>
      <c r="K379" s="4"/>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c r="AN379" s="2"/>
    </row>
    <row r="380" spans="1:40" x14ac:dyDescent="0.25">
      <c r="A380" s="2"/>
      <c r="B380" s="2"/>
      <c r="C380" s="2"/>
      <c r="D380" s="2"/>
      <c r="E380" s="2"/>
      <c r="F380" s="2"/>
      <c r="G380" s="162"/>
      <c r="H380" s="127"/>
      <c r="I380" s="2"/>
      <c r="J380" s="4"/>
      <c r="K380" s="4"/>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c r="AN380" s="2"/>
    </row>
    <row r="381" spans="1:40" x14ac:dyDescent="0.25">
      <c r="A381" s="2"/>
      <c r="B381" s="2"/>
      <c r="C381" s="2"/>
      <c r="D381" s="2"/>
      <c r="E381" s="2"/>
      <c r="F381" s="2"/>
      <c r="G381" s="162"/>
      <c r="H381" s="127"/>
      <c r="I381" s="2"/>
      <c r="J381" s="4"/>
      <c r="K381" s="4"/>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c r="AN381" s="2"/>
    </row>
    <row r="382" spans="1:40" x14ac:dyDescent="0.25">
      <c r="A382" s="2"/>
      <c r="B382" s="2"/>
      <c r="C382" s="2"/>
      <c r="D382" s="2"/>
      <c r="E382" s="2"/>
      <c r="F382" s="2"/>
      <c r="G382" s="162"/>
      <c r="H382" s="127"/>
      <c r="I382" s="2"/>
      <c r="J382" s="4"/>
      <c r="K382" s="4"/>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c r="AN382" s="2"/>
    </row>
    <row r="383" spans="1:40" x14ac:dyDescent="0.25">
      <c r="A383" s="2"/>
      <c r="B383" s="2"/>
      <c r="C383" s="2"/>
      <c r="D383" s="2"/>
      <c r="E383" s="2"/>
      <c r="F383" s="2"/>
      <c r="G383" s="162"/>
      <c r="H383" s="127"/>
      <c r="I383" s="2"/>
      <c r="J383" s="4"/>
      <c r="K383" s="4"/>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c r="AN383" s="2"/>
    </row>
    <row r="384" spans="1:40" x14ac:dyDescent="0.25">
      <c r="A384" s="2"/>
      <c r="B384" s="2"/>
      <c r="C384" s="2"/>
      <c r="D384" s="2"/>
      <c r="E384" s="2"/>
      <c r="F384" s="2"/>
      <c r="G384" s="162"/>
      <c r="H384" s="127"/>
      <c r="I384" s="2"/>
      <c r="J384" s="4"/>
      <c r="K384" s="4"/>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c r="AN384" s="2"/>
    </row>
    <row r="385" spans="1:40" x14ac:dyDescent="0.25">
      <c r="A385" s="2"/>
      <c r="B385" s="2"/>
      <c r="C385" s="2"/>
      <c r="D385" s="2"/>
      <c r="E385" s="2"/>
      <c r="F385" s="2"/>
      <c r="G385" s="162"/>
      <c r="H385" s="127"/>
      <c r="I385" s="2"/>
      <c r="J385" s="4"/>
      <c r="K385" s="4"/>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c r="AN385" s="2"/>
    </row>
    <row r="386" spans="1:40" x14ac:dyDescent="0.25">
      <c r="A386" s="2"/>
      <c r="B386" s="2"/>
      <c r="C386" s="2"/>
      <c r="D386" s="2"/>
      <c r="E386" s="2"/>
      <c r="F386" s="2"/>
      <c r="G386" s="162"/>
      <c r="H386" s="127"/>
      <c r="I386" s="2"/>
      <c r="J386" s="4"/>
      <c r="K386" s="4"/>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c r="AN386" s="2"/>
    </row>
    <row r="387" spans="1:40" x14ac:dyDescent="0.25">
      <c r="A387" s="2"/>
      <c r="B387" s="2"/>
      <c r="C387" s="2"/>
      <c r="D387" s="2"/>
      <c r="E387" s="2"/>
      <c r="F387" s="2"/>
      <c r="G387" s="162"/>
      <c r="H387" s="127"/>
      <c r="I387" s="2"/>
      <c r="J387" s="4"/>
      <c r="K387" s="4"/>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c r="AN387" s="2"/>
    </row>
    <row r="388" spans="1:40" x14ac:dyDescent="0.25">
      <c r="A388" s="2"/>
      <c r="B388" s="2"/>
      <c r="C388" s="2"/>
      <c r="D388" s="2"/>
      <c r="E388" s="2"/>
      <c r="F388" s="2"/>
      <c r="G388" s="162"/>
      <c r="H388" s="127"/>
      <c r="I388" s="2"/>
      <c r="J388" s="4"/>
      <c r="K388" s="4"/>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c r="AN388" s="2"/>
    </row>
    <row r="389" spans="1:40" x14ac:dyDescent="0.25">
      <c r="A389" s="2"/>
      <c r="B389" s="2"/>
      <c r="C389" s="2"/>
      <c r="D389" s="2"/>
      <c r="E389" s="2"/>
      <c r="F389" s="2"/>
      <c r="G389" s="162"/>
      <c r="H389" s="127"/>
      <c r="I389" s="2"/>
      <c r="J389" s="4"/>
      <c r="K389" s="4"/>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row>
    <row r="390" spans="1:40" x14ac:dyDescent="0.25">
      <c r="A390" s="2"/>
      <c r="B390" s="2"/>
      <c r="C390" s="2"/>
      <c r="D390" s="2"/>
      <c r="E390" s="2"/>
      <c r="F390" s="2"/>
      <c r="G390" s="162"/>
      <c r="H390" s="127"/>
      <c r="I390" s="2"/>
      <c r="J390" s="4"/>
      <c r="K390" s="4"/>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row>
    <row r="391" spans="1:40" x14ac:dyDescent="0.25">
      <c r="A391" s="2"/>
      <c r="B391" s="2"/>
      <c r="C391" s="2"/>
      <c r="D391" s="2"/>
      <c r="E391" s="2"/>
      <c r="F391" s="2"/>
      <c r="G391" s="162"/>
      <c r="H391" s="127"/>
      <c r="I391" s="2"/>
      <c r="J391" s="4"/>
      <c r="K391" s="4"/>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row>
    <row r="392" spans="1:40" x14ac:dyDescent="0.25">
      <c r="A392" s="2"/>
      <c r="B392" s="2"/>
      <c r="C392" s="2"/>
      <c r="D392" s="2"/>
      <c r="E392" s="2"/>
      <c r="F392" s="2"/>
      <c r="G392" s="162"/>
      <c r="H392" s="127"/>
      <c r="I392" s="2"/>
      <c r="J392" s="4"/>
      <c r="K392" s="4"/>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c r="AN392" s="2"/>
    </row>
    <row r="393" spans="1:40" x14ac:dyDescent="0.25">
      <c r="A393" s="2"/>
      <c r="B393" s="2"/>
      <c r="C393" s="2"/>
      <c r="D393" s="2"/>
      <c r="E393" s="2"/>
      <c r="F393" s="2"/>
      <c r="G393" s="162"/>
      <c r="H393" s="127"/>
      <c r="I393" s="2"/>
      <c r="J393" s="4"/>
      <c r="K393" s="4"/>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c r="AN393" s="2"/>
    </row>
    <row r="394" spans="1:40" x14ac:dyDescent="0.25">
      <c r="A394" s="2"/>
      <c r="B394" s="2"/>
      <c r="C394" s="2"/>
      <c r="D394" s="2"/>
      <c r="E394" s="2"/>
      <c r="F394" s="2"/>
      <c r="G394" s="162"/>
      <c r="H394" s="127"/>
      <c r="I394" s="2"/>
      <c r="J394" s="4"/>
      <c r="K394" s="4"/>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c r="AN394" s="2"/>
    </row>
    <row r="395" spans="1:40" x14ac:dyDescent="0.25">
      <c r="A395" s="2"/>
      <c r="B395" s="2"/>
      <c r="C395" s="2"/>
      <c r="D395" s="2"/>
      <c r="E395" s="2"/>
      <c r="F395" s="2"/>
      <c r="G395" s="162"/>
      <c r="H395" s="127"/>
      <c r="I395" s="2"/>
      <c r="J395" s="4"/>
      <c r="K395" s="4"/>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c r="AN395" s="2"/>
    </row>
    <row r="396" spans="1:40" x14ac:dyDescent="0.25">
      <c r="A396" s="2"/>
      <c r="B396" s="2"/>
      <c r="C396" s="2"/>
      <c r="D396" s="2"/>
      <c r="E396" s="2"/>
      <c r="F396" s="2"/>
      <c r="G396" s="162"/>
      <c r="H396" s="127"/>
      <c r="I396" s="2"/>
      <c r="J396" s="4"/>
      <c r="K396" s="4"/>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c r="AN396" s="2"/>
    </row>
    <row r="397" spans="1:40" x14ac:dyDescent="0.25">
      <c r="A397" s="2"/>
      <c r="B397" s="2"/>
      <c r="C397" s="2"/>
      <c r="D397" s="2"/>
      <c r="E397" s="2"/>
      <c r="F397" s="2"/>
      <c r="G397" s="162"/>
      <c r="H397" s="127"/>
      <c r="I397" s="2"/>
      <c r="J397" s="4"/>
      <c r="K397" s="4"/>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row>
    <row r="398" spans="1:40" x14ac:dyDescent="0.25">
      <c r="A398" s="2"/>
      <c r="B398" s="2"/>
      <c r="C398" s="2"/>
      <c r="D398" s="2"/>
      <c r="E398" s="2"/>
      <c r="F398" s="2"/>
      <c r="G398" s="162"/>
      <c r="H398" s="127"/>
      <c r="I398" s="2"/>
      <c r="J398" s="4"/>
      <c r="K398" s="4"/>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row>
    <row r="399" spans="1:40" x14ac:dyDescent="0.25">
      <c r="A399" s="2"/>
      <c r="B399" s="2"/>
      <c r="C399" s="2"/>
      <c r="D399" s="2"/>
      <c r="E399" s="2"/>
      <c r="F399" s="2"/>
      <c r="G399" s="162"/>
      <c r="H399" s="127"/>
      <c r="I399" s="2"/>
      <c r="J399" s="4"/>
      <c r="K399" s="4"/>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row>
    <row r="400" spans="1:40" x14ac:dyDescent="0.25">
      <c r="A400" s="2"/>
      <c r="B400" s="2"/>
      <c r="C400" s="2"/>
      <c r="D400" s="2"/>
      <c r="E400" s="2"/>
      <c r="F400" s="2"/>
      <c r="G400" s="162"/>
      <c r="H400" s="127"/>
      <c r="I400" s="2"/>
      <c r="J400" s="4"/>
      <c r="K400" s="4"/>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c r="AN400" s="2"/>
    </row>
    <row r="401" spans="1:40" x14ac:dyDescent="0.25">
      <c r="A401" s="2"/>
      <c r="B401" s="2"/>
      <c r="C401" s="2"/>
      <c r="D401" s="2"/>
      <c r="E401" s="2"/>
      <c r="F401" s="2"/>
      <c r="G401" s="162"/>
      <c r="H401" s="127"/>
      <c r="I401" s="2"/>
      <c r="J401" s="4"/>
      <c r="K401" s="4"/>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c r="AN401" s="2"/>
    </row>
    <row r="402" spans="1:40" x14ac:dyDescent="0.25">
      <c r="A402" s="2"/>
      <c r="B402" s="2"/>
      <c r="C402" s="2"/>
      <c r="D402" s="2"/>
      <c r="E402" s="2"/>
      <c r="F402" s="2"/>
      <c r="G402" s="162"/>
      <c r="H402" s="127"/>
      <c r="I402" s="2"/>
      <c r="J402" s="4"/>
      <c r="K402" s="4"/>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c r="AN402" s="2"/>
    </row>
    <row r="403" spans="1:40" x14ac:dyDescent="0.25">
      <c r="A403" s="2"/>
      <c r="B403" s="2"/>
      <c r="C403" s="2"/>
      <c r="D403" s="2"/>
      <c r="E403" s="2"/>
      <c r="F403" s="2"/>
      <c r="G403" s="162"/>
      <c r="H403" s="127"/>
      <c r="I403" s="2"/>
      <c r="J403" s="4"/>
      <c r="K403" s="4"/>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row>
    <row r="404" spans="1:40" x14ac:dyDescent="0.25">
      <c r="A404" s="2"/>
      <c r="B404" s="2"/>
      <c r="C404" s="2"/>
      <c r="D404" s="2"/>
      <c r="E404" s="2"/>
      <c r="F404" s="2"/>
      <c r="G404" s="162"/>
      <c r="H404" s="127"/>
      <c r="I404" s="2"/>
      <c r="J404" s="4"/>
      <c r="K404" s="4"/>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row>
    <row r="405" spans="1:40" x14ac:dyDescent="0.25">
      <c r="A405" s="2"/>
      <c r="B405" s="2"/>
      <c r="C405" s="2"/>
      <c r="D405" s="2"/>
      <c r="E405" s="2"/>
      <c r="F405" s="2"/>
      <c r="G405" s="162"/>
      <c r="H405" s="127"/>
      <c r="I405" s="2"/>
      <c r="J405" s="4"/>
      <c r="K405" s="4"/>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row>
    <row r="406" spans="1:40" x14ac:dyDescent="0.25">
      <c r="A406" s="2"/>
      <c r="B406" s="2"/>
      <c r="C406" s="2"/>
      <c r="D406" s="2"/>
      <c r="E406" s="2"/>
      <c r="F406" s="2"/>
      <c r="G406" s="162"/>
      <c r="H406" s="127"/>
      <c r="I406" s="2"/>
      <c r="J406" s="4"/>
      <c r="K406" s="4"/>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row>
    <row r="407" spans="1:40" x14ac:dyDescent="0.25">
      <c r="A407" s="2"/>
      <c r="B407" s="2"/>
      <c r="C407" s="2"/>
      <c r="D407" s="2"/>
      <c r="E407" s="2"/>
      <c r="F407" s="2"/>
      <c r="G407" s="162"/>
      <c r="H407" s="127"/>
      <c r="I407" s="2"/>
      <c r="J407" s="4"/>
      <c r="K407" s="4"/>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row>
    <row r="408" spans="1:40" x14ac:dyDescent="0.25">
      <c r="A408" s="2"/>
      <c r="B408" s="2"/>
      <c r="C408" s="2"/>
      <c r="D408" s="2"/>
      <c r="E408" s="2"/>
      <c r="F408" s="2"/>
      <c r="G408" s="162"/>
      <c r="H408" s="127"/>
      <c r="I408" s="2"/>
      <c r="J408" s="4"/>
      <c r="K408" s="4"/>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row>
    <row r="409" spans="1:40" x14ac:dyDescent="0.25">
      <c r="A409" s="2"/>
      <c r="B409" s="2"/>
      <c r="C409" s="2"/>
      <c r="D409" s="2"/>
      <c r="E409" s="2"/>
      <c r="F409" s="2"/>
      <c r="G409" s="162"/>
      <c r="H409" s="127"/>
      <c r="I409" s="2"/>
      <c r="J409" s="4"/>
      <c r="K409" s="4"/>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row>
    <row r="410" spans="1:40" x14ac:dyDescent="0.25">
      <c r="A410" s="2"/>
      <c r="B410" s="2"/>
      <c r="C410" s="2"/>
      <c r="D410" s="2"/>
      <c r="E410" s="2"/>
      <c r="F410" s="2"/>
      <c r="G410" s="162"/>
      <c r="H410" s="127"/>
      <c r="I410" s="2"/>
      <c r="J410" s="4"/>
      <c r="K410" s="4"/>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row>
    <row r="411" spans="1:40" x14ac:dyDescent="0.25">
      <c r="A411" s="2"/>
      <c r="B411" s="2"/>
      <c r="C411" s="2"/>
      <c r="D411" s="2"/>
      <c r="E411" s="2"/>
      <c r="F411" s="2"/>
      <c r="G411" s="162"/>
      <c r="H411" s="127"/>
      <c r="I411" s="2"/>
      <c r="J411" s="4"/>
      <c r="K411" s="4"/>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row>
    <row r="412" spans="1:40" x14ac:dyDescent="0.25">
      <c r="A412" s="2"/>
      <c r="B412" s="2"/>
      <c r="C412" s="2"/>
      <c r="D412" s="2"/>
      <c r="E412" s="2"/>
      <c r="F412" s="2"/>
      <c r="G412" s="162"/>
      <c r="H412" s="127"/>
      <c r="I412" s="2"/>
      <c r="J412" s="4"/>
      <c r="K412" s="4"/>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row>
    <row r="413" spans="1:40" x14ac:dyDescent="0.25">
      <c r="A413" s="2"/>
      <c r="B413" s="2"/>
      <c r="C413" s="2"/>
      <c r="D413" s="2"/>
      <c r="E413" s="2"/>
      <c r="F413" s="2"/>
      <c r="G413" s="162"/>
      <c r="H413" s="127"/>
      <c r="I413" s="2"/>
      <c r="J413" s="4"/>
      <c r="K413" s="4"/>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row>
    <row r="414" spans="1:40" x14ac:dyDescent="0.25">
      <c r="A414" s="2"/>
      <c r="B414" s="2"/>
      <c r="C414" s="2"/>
      <c r="D414" s="2"/>
      <c r="E414" s="2"/>
      <c r="F414" s="2"/>
      <c r="G414" s="162"/>
      <c r="H414" s="127"/>
      <c r="I414" s="2"/>
      <c r="J414" s="4"/>
      <c r="K414" s="4"/>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row>
    <row r="415" spans="1:40" x14ac:dyDescent="0.25">
      <c r="A415" s="2"/>
      <c r="B415" s="2"/>
      <c r="C415" s="2"/>
      <c r="D415" s="2"/>
      <c r="E415" s="2"/>
      <c r="F415" s="2"/>
      <c r="G415" s="162"/>
      <c r="H415" s="127"/>
      <c r="I415" s="2"/>
      <c r="J415" s="4"/>
      <c r="K415" s="4"/>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row>
    <row r="416" spans="1:40" x14ac:dyDescent="0.25">
      <c r="A416" s="2"/>
      <c r="B416" s="2"/>
      <c r="C416" s="2"/>
      <c r="D416" s="2"/>
      <c r="E416" s="2"/>
      <c r="F416" s="2"/>
      <c r="G416" s="162"/>
      <c r="H416" s="127"/>
      <c r="I416" s="2"/>
      <c r="J416" s="4"/>
      <c r="K416" s="4"/>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row>
    <row r="417" spans="1:40" x14ac:dyDescent="0.25">
      <c r="A417" s="2"/>
      <c r="B417" s="2"/>
      <c r="C417" s="2"/>
      <c r="D417" s="2"/>
      <c r="E417" s="2"/>
      <c r="F417" s="2"/>
      <c r="G417" s="162"/>
      <c r="H417" s="127"/>
      <c r="I417" s="2"/>
      <c r="J417" s="4"/>
      <c r="K417" s="4"/>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row>
    <row r="418" spans="1:40" x14ac:dyDescent="0.25">
      <c r="A418" s="2"/>
      <c r="B418" s="2"/>
      <c r="C418" s="2"/>
      <c r="D418" s="2"/>
      <c r="E418" s="2"/>
      <c r="F418" s="2"/>
      <c r="G418" s="162"/>
      <c r="H418" s="127"/>
      <c r="I418" s="2"/>
      <c r="J418" s="4"/>
      <c r="K418" s="4"/>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row>
    <row r="419" spans="1:40" x14ac:dyDescent="0.25">
      <c r="A419" s="2"/>
      <c r="B419" s="2"/>
      <c r="C419" s="2"/>
      <c r="D419" s="2"/>
      <c r="E419" s="2"/>
      <c r="F419" s="2"/>
      <c r="G419" s="162"/>
      <c r="H419" s="127"/>
      <c r="I419" s="2"/>
      <c r="J419" s="4"/>
      <c r="K419" s="4"/>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c r="AN419" s="2"/>
    </row>
    <row r="420" spans="1:40" x14ac:dyDescent="0.25">
      <c r="A420" s="2"/>
      <c r="B420" s="2"/>
      <c r="C420" s="2"/>
      <c r="D420" s="2"/>
      <c r="E420" s="2"/>
      <c r="F420" s="2"/>
      <c r="G420" s="162"/>
      <c r="H420" s="127"/>
      <c r="I420" s="2"/>
      <c r="J420" s="4"/>
      <c r="K420" s="4"/>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c r="AN420" s="2"/>
    </row>
    <row r="421" spans="1:40" x14ac:dyDescent="0.25">
      <c r="A421" s="2"/>
      <c r="B421" s="2"/>
      <c r="C421" s="2"/>
      <c r="D421" s="2"/>
      <c r="E421" s="2"/>
      <c r="F421" s="2"/>
      <c r="G421" s="162"/>
      <c r="H421" s="127"/>
      <c r="I421" s="2"/>
      <c r="J421" s="4"/>
      <c r="K421" s="4"/>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c r="AN421" s="2"/>
    </row>
    <row r="422" spans="1:40" x14ac:dyDescent="0.25">
      <c r="A422" s="2"/>
      <c r="B422" s="2"/>
      <c r="C422" s="2"/>
      <c r="D422" s="2"/>
      <c r="E422" s="2"/>
      <c r="F422" s="2"/>
      <c r="G422" s="162"/>
      <c r="H422" s="127"/>
      <c r="I422" s="2"/>
      <c r="J422" s="4"/>
      <c r="K422" s="4"/>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c r="AN422" s="2"/>
    </row>
    <row r="423" spans="1:40" x14ac:dyDescent="0.25">
      <c r="A423" s="2"/>
      <c r="B423" s="2"/>
      <c r="C423" s="2"/>
      <c r="D423" s="2"/>
      <c r="E423" s="2"/>
      <c r="F423" s="2"/>
      <c r="G423" s="162"/>
      <c r="H423" s="127"/>
      <c r="I423" s="2"/>
      <c r="J423" s="4"/>
      <c r="K423" s="4"/>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c r="AN423" s="2"/>
    </row>
    <row r="424" spans="1:40" x14ac:dyDescent="0.25">
      <c r="A424" s="2"/>
      <c r="B424" s="2"/>
      <c r="C424" s="2"/>
      <c r="D424" s="2"/>
      <c r="E424" s="2"/>
      <c r="F424" s="2"/>
      <c r="G424" s="162"/>
      <c r="H424" s="127"/>
      <c r="I424" s="2"/>
      <c r="J424" s="4"/>
      <c r="K424" s="4"/>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c r="AN424" s="2"/>
    </row>
    <row r="425" spans="1:40" x14ac:dyDescent="0.25">
      <c r="A425" s="2"/>
      <c r="B425" s="2"/>
      <c r="C425" s="2"/>
      <c r="D425" s="2"/>
      <c r="E425" s="2"/>
      <c r="F425" s="2"/>
      <c r="G425" s="162"/>
      <c r="H425" s="127"/>
      <c r="I425" s="2"/>
      <c r="J425" s="4"/>
      <c r="K425" s="4"/>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c r="AN425" s="2"/>
    </row>
    <row r="426" spans="1:40" x14ac:dyDescent="0.25">
      <c r="A426" s="2"/>
      <c r="B426" s="2"/>
      <c r="C426" s="2"/>
      <c r="D426" s="2"/>
      <c r="E426" s="2"/>
      <c r="F426" s="2"/>
      <c r="G426" s="162"/>
      <c r="H426" s="127"/>
      <c r="I426" s="2"/>
      <c r="J426" s="4"/>
      <c r="K426" s="4"/>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c r="AN426" s="2"/>
    </row>
    <row r="427" spans="1:40" x14ac:dyDescent="0.25">
      <c r="A427" s="2"/>
      <c r="B427" s="2"/>
      <c r="C427" s="2"/>
      <c r="D427" s="2"/>
      <c r="E427" s="2"/>
      <c r="F427" s="2"/>
      <c r="G427" s="162"/>
      <c r="H427" s="127"/>
      <c r="I427" s="2"/>
      <c r="J427" s="4"/>
      <c r="K427" s="4"/>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c r="AN427" s="2"/>
    </row>
    <row r="428" spans="1:40" x14ac:dyDescent="0.25">
      <c r="A428" s="2"/>
      <c r="B428" s="2"/>
      <c r="C428" s="2"/>
      <c r="D428" s="2"/>
      <c r="E428" s="2"/>
      <c r="F428" s="2"/>
      <c r="G428" s="162"/>
      <c r="H428" s="127"/>
      <c r="I428" s="2"/>
      <c r="J428" s="4"/>
      <c r="K428" s="4"/>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c r="AN428" s="2"/>
    </row>
    <row r="429" spans="1:40" x14ac:dyDescent="0.25">
      <c r="A429" s="2"/>
      <c r="B429" s="2"/>
      <c r="C429" s="2"/>
      <c r="D429" s="2"/>
      <c r="E429" s="2"/>
      <c r="F429" s="2"/>
      <c r="G429" s="162"/>
      <c r="H429" s="127"/>
      <c r="I429" s="2"/>
      <c r="J429" s="4"/>
      <c r="K429" s="4"/>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c r="AN429" s="2"/>
    </row>
    <row r="430" spans="1:40" x14ac:dyDescent="0.25">
      <c r="A430" s="2"/>
      <c r="B430" s="2"/>
      <c r="C430" s="2"/>
      <c r="D430" s="2"/>
      <c r="E430" s="2"/>
      <c r="F430" s="2"/>
      <c r="G430" s="162"/>
      <c r="H430" s="127"/>
      <c r="I430" s="2"/>
      <c r="J430" s="4"/>
      <c r="K430" s="4"/>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c r="AN430" s="2"/>
    </row>
    <row r="431" spans="1:40" x14ac:dyDescent="0.25">
      <c r="A431" s="2"/>
      <c r="B431" s="2"/>
      <c r="C431" s="2"/>
      <c r="D431" s="2"/>
      <c r="E431" s="2"/>
      <c r="F431" s="2"/>
      <c r="G431" s="162"/>
      <c r="H431" s="127"/>
      <c r="I431" s="2"/>
      <c r="J431" s="4"/>
      <c r="K431" s="4"/>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c r="AN431" s="2"/>
    </row>
    <row r="432" spans="1:40" x14ac:dyDescent="0.25">
      <c r="A432" s="2"/>
      <c r="B432" s="2"/>
      <c r="C432" s="2"/>
      <c r="D432" s="2"/>
      <c r="E432" s="2"/>
      <c r="F432" s="2"/>
      <c r="G432" s="162"/>
      <c r="H432" s="127"/>
      <c r="I432" s="2"/>
      <c r="J432" s="4"/>
      <c r="K432" s="4"/>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c r="AN432" s="2"/>
    </row>
    <row r="433" spans="1:40" x14ac:dyDescent="0.25">
      <c r="A433" s="2"/>
      <c r="B433" s="2"/>
      <c r="C433" s="2"/>
      <c r="D433" s="2"/>
      <c r="E433" s="2"/>
      <c r="F433" s="2"/>
      <c r="G433" s="162"/>
      <c r="H433" s="127"/>
      <c r="I433" s="2"/>
      <c r="J433" s="4"/>
      <c r="K433" s="4"/>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c r="AN433" s="2"/>
    </row>
    <row r="434" spans="1:40" x14ac:dyDescent="0.25">
      <c r="A434" s="2"/>
      <c r="B434" s="2"/>
      <c r="C434" s="2"/>
      <c r="D434" s="2"/>
      <c r="E434" s="2"/>
      <c r="F434" s="2"/>
      <c r="G434" s="162"/>
      <c r="H434" s="127"/>
      <c r="I434" s="2"/>
      <c r="J434" s="4"/>
      <c r="K434" s="4"/>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c r="AN434" s="2"/>
    </row>
    <row r="435" spans="1:40" x14ac:dyDescent="0.25">
      <c r="A435" s="2"/>
      <c r="B435" s="2"/>
      <c r="C435" s="2"/>
      <c r="D435" s="2"/>
      <c r="E435" s="2"/>
      <c r="F435" s="2"/>
      <c r="G435" s="162"/>
      <c r="H435" s="127"/>
      <c r="I435" s="2"/>
      <c r="J435" s="4"/>
      <c r="K435" s="4"/>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c r="AN435" s="2"/>
    </row>
    <row r="436" spans="1:40" x14ac:dyDescent="0.25">
      <c r="A436" s="2"/>
      <c r="B436" s="2"/>
      <c r="C436" s="2"/>
      <c r="D436" s="2"/>
      <c r="E436" s="2"/>
      <c r="F436" s="2"/>
      <c r="G436" s="162"/>
      <c r="H436" s="127"/>
      <c r="I436" s="2"/>
      <c r="J436" s="4"/>
      <c r="K436" s="4"/>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c r="AN436" s="2"/>
    </row>
    <row r="437" spans="1:40" x14ac:dyDescent="0.25">
      <c r="A437" s="2"/>
      <c r="B437" s="2"/>
      <c r="C437" s="2"/>
      <c r="D437" s="2"/>
      <c r="E437" s="2"/>
      <c r="F437" s="2"/>
      <c r="G437" s="162"/>
      <c r="H437" s="127"/>
      <c r="I437" s="2"/>
      <c r="J437" s="4"/>
      <c r="K437" s="4"/>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c r="AN437" s="2"/>
    </row>
    <row r="438" spans="1:40" x14ac:dyDescent="0.25">
      <c r="A438" s="2"/>
      <c r="B438" s="2"/>
      <c r="C438" s="2"/>
      <c r="D438" s="2"/>
      <c r="E438" s="2"/>
      <c r="F438" s="2"/>
      <c r="G438" s="162"/>
      <c r="H438" s="127"/>
      <c r="I438" s="2"/>
      <c r="J438" s="4"/>
      <c r="K438" s="4"/>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c r="AN438" s="2"/>
    </row>
    <row r="439" spans="1:40" x14ac:dyDescent="0.25">
      <c r="A439" s="2"/>
      <c r="B439" s="2"/>
      <c r="C439" s="2"/>
      <c r="D439" s="2"/>
      <c r="E439" s="2"/>
      <c r="F439" s="2"/>
      <c r="G439" s="162"/>
      <c r="H439" s="127"/>
      <c r="I439" s="2"/>
      <c r="J439" s="4"/>
      <c r="K439" s="4"/>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c r="AN439" s="2"/>
    </row>
    <row r="440" spans="1:40" x14ac:dyDescent="0.25">
      <c r="A440" s="2"/>
      <c r="B440" s="2"/>
      <c r="C440" s="2"/>
      <c r="D440" s="2"/>
      <c r="E440" s="2"/>
      <c r="F440" s="2"/>
      <c r="G440" s="162"/>
      <c r="H440" s="127"/>
      <c r="I440" s="2"/>
      <c r="J440" s="4"/>
      <c r="K440" s="4"/>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c r="AN440" s="2"/>
    </row>
    <row r="441" spans="1:40" x14ac:dyDescent="0.25">
      <c r="A441" s="2"/>
      <c r="B441" s="2"/>
      <c r="C441" s="2"/>
      <c r="D441" s="2"/>
      <c r="E441" s="2"/>
      <c r="F441" s="2"/>
      <c r="G441" s="162"/>
      <c r="H441" s="127"/>
      <c r="I441" s="2"/>
      <c r="J441" s="4"/>
      <c r="K441" s="4"/>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c r="AN441" s="2"/>
    </row>
    <row r="442" spans="1:40" x14ac:dyDescent="0.25">
      <c r="A442" s="2"/>
      <c r="B442" s="2"/>
      <c r="C442" s="2"/>
      <c r="D442" s="2"/>
      <c r="E442" s="2"/>
      <c r="F442" s="2"/>
      <c r="G442" s="162"/>
      <c r="H442" s="127"/>
      <c r="I442" s="2"/>
      <c r="J442" s="4"/>
      <c r="K442" s="4"/>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c r="AN442" s="2"/>
    </row>
    <row r="443" spans="1:40" x14ac:dyDescent="0.25">
      <c r="A443" s="2"/>
      <c r="B443" s="2"/>
      <c r="C443" s="2"/>
      <c r="D443" s="2"/>
      <c r="E443" s="2"/>
      <c r="F443" s="2"/>
      <c r="G443" s="162"/>
      <c r="H443" s="127"/>
      <c r="I443" s="2"/>
      <c r="J443" s="4"/>
      <c r="K443" s="4"/>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c r="AN443" s="2"/>
    </row>
    <row r="444" spans="1:40" x14ac:dyDescent="0.25">
      <c r="A444" s="2"/>
      <c r="B444" s="2"/>
      <c r="C444" s="2"/>
      <c r="D444" s="2"/>
      <c r="E444" s="2"/>
      <c r="F444" s="2"/>
      <c r="G444" s="162"/>
      <c r="H444" s="127"/>
      <c r="I444" s="2"/>
      <c r="J444" s="4"/>
      <c r="K444" s="4"/>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c r="AN444" s="2"/>
    </row>
    <row r="445" spans="1:40" x14ac:dyDescent="0.25">
      <c r="A445" s="2"/>
      <c r="B445" s="2"/>
      <c r="C445" s="2"/>
      <c r="D445" s="2"/>
      <c r="E445" s="2"/>
      <c r="F445" s="2"/>
      <c r="G445" s="162"/>
      <c r="H445" s="127"/>
      <c r="I445" s="2"/>
      <c r="J445" s="4"/>
      <c r="K445" s="4"/>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c r="AN445" s="2"/>
    </row>
    <row r="446" spans="1:40" x14ac:dyDescent="0.25">
      <c r="A446" s="2"/>
      <c r="B446" s="2"/>
      <c r="C446" s="2"/>
      <c r="D446" s="2"/>
      <c r="E446" s="2"/>
      <c r="F446" s="2"/>
      <c r="G446" s="162"/>
      <c r="H446" s="127"/>
      <c r="I446" s="2"/>
      <c r="J446" s="4"/>
      <c r="K446" s="4"/>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c r="AN446" s="2"/>
    </row>
    <row r="447" spans="1:40" x14ac:dyDescent="0.25">
      <c r="A447" s="2"/>
      <c r="B447" s="2"/>
      <c r="C447" s="2"/>
      <c r="D447" s="2"/>
      <c r="E447" s="2"/>
      <c r="F447" s="2"/>
      <c r="G447" s="162"/>
      <c r="H447" s="127"/>
      <c r="I447" s="2"/>
      <c r="J447" s="4"/>
      <c r="K447" s="4"/>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c r="AN447" s="2"/>
    </row>
    <row r="448" spans="1:40" x14ac:dyDescent="0.25">
      <c r="A448" s="2"/>
      <c r="B448" s="2"/>
      <c r="C448" s="2"/>
      <c r="D448" s="2"/>
      <c r="E448" s="2"/>
      <c r="F448" s="2"/>
      <c r="G448" s="162"/>
      <c r="H448" s="127"/>
      <c r="I448" s="2"/>
      <c r="J448" s="4"/>
      <c r="K448" s="4"/>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c r="AN448" s="2"/>
    </row>
    <row r="449" spans="1:40" x14ac:dyDescent="0.25">
      <c r="A449" s="2"/>
      <c r="B449" s="2"/>
      <c r="C449" s="2"/>
      <c r="D449" s="2"/>
      <c r="E449" s="2"/>
      <c r="F449" s="2"/>
      <c r="G449" s="162"/>
      <c r="H449" s="127"/>
      <c r="I449" s="2"/>
      <c r="J449" s="4"/>
      <c r="K449" s="4"/>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c r="AN449" s="2"/>
    </row>
    <row r="450" spans="1:40" x14ac:dyDescent="0.25">
      <c r="A450" s="2"/>
      <c r="B450" s="2"/>
      <c r="C450" s="2"/>
      <c r="D450" s="2"/>
      <c r="E450" s="2"/>
      <c r="F450" s="2"/>
      <c r="G450" s="162"/>
      <c r="H450" s="127"/>
      <c r="I450" s="2"/>
      <c r="J450" s="4"/>
      <c r="K450" s="4"/>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c r="AN450" s="2"/>
    </row>
    <row r="451" spans="1:40" x14ac:dyDescent="0.25">
      <c r="A451" s="2"/>
      <c r="B451" s="2"/>
      <c r="C451" s="2"/>
      <c r="D451" s="2"/>
      <c r="E451" s="2"/>
      <c r="F451" s="2"/>
      <c r="G451" s="162"/>
      <c r="H451" s="127"/>
      <c r="I451" s="2"/>
      <c r="J451" s="4"/>
      <c r="K451" s="4"/>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c r="AN451" s="2"/>
    </row>
    <row r="452" spans="1:40" x14ac:dyDescent="0.25">
      <c r="A452" s="2"/>
      <c r="B452" s="2"/>
      <c r="C452" s="2"/>
      <c r="D452" s="2"/>
      <c r="E452" s="2"/>
      <c r="F452" s="2"/>
      <c r="G452" s="162"/>
      <c r="H452" s="127"/>
      <c r="I452" s="2"/>
      <c r="J452" s="4"/>
      <c r="K452" s="4"/>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c r="AN452" s="2"/>
    </row>
    <row r="453" spans="1:40" x14ac:dyDescent="0.25">
      <c r="A453" s="2"/>
      <c r="B453" s="2"/>
      <c r="C453" s="2"/>
      <c r="D453" s="2"/>
      <c r="E453" s="2"/>
      <c r="F453" s="2"/>
      <c r="G453" s="162"/>
      <c r="H453" s="127"/>
      <c r="I453" s="2"/>
      <c r="J453" s="4"/>
      <c r="K453" s="4"/>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c r="AN453" s="2"/>
    </row>
    <row r="454" spans="1:40" x14ac:dyDescent="0.25">
      <c r="A454" s="2"/>
      <c r="B454" s="2"/>
      <c r="C454" s="2"/>
      <c r="D454" s="2"/>
      <c r="E454" s="2"/>
      <c r="F454" s="2"/>
      <c r="G454" s="162"/>
      <c r="H454" s="127"/>
      <c r="I454" s="2"/>
      <c r="J454" s="4"/>
      <c r="K454" s="4"/>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c r="AN454" s="2"/>
    </row>
    <row r="455" spans="1:40" x14ac:dyDescent="0.25">
      <c r="A455" s="2"/>
      <c r="B455" s="2"/>
      <c r="C455" s="2"/>
      <c r="D455" s="2"/>
      <c r="E455" s="2"/>
      <c r="F455" s="2"/>
      <c r="G455" s="162"/>
      <c r="H455" s="127"/>
      <c r="I455" s="2"/>
      <c r="J455" s="4"/>
      <c r="K455" s="4"/>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c r="AN455" s="2"/>
    </row>
    <row r="456" spans="1:40" x14ac:dyDescent="0.25">
      <c r="A456" s="2"/>
      <c r="B456" s="2"/>
      <c r="C456" s="2"/>
      <c r="D456" s="2"/>
      <c r="E456" s="2"/>
      <c r="F456" s="2"/>
      <c r="G456" s="162"/>
      <c r="H456" s="127"/>
      <c r="I456" s="2"/>
      <c r="J456" s="4"/>
      <c r="K456" s="4"/>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c r="AN456" s="2"/>
    </row>
    <row r="457" spans="1:40" x14ac:dyDescent="0.25">
      <c r="A457" s="2"/>
      <c r="B457" s="2"/>
      <c r="C457" s="2"/>
      <c r="D457" s="2"/>
      <c r="E457" s="2"/>
      <c r="F457" s="2"/>
      <c r="G457" s="162"/>
      <c r="H457" s="127"/>
      <c r="I457" s="2"/>
      <c r="J457" s="4"/>
      <c r="K457" s="4"/>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c r="AN457" s="2"/>
    </row>
    <row r="458" spans="1:40" x14ac:dyDescent="0.25">
      <c r="A458" s="2"/>
      <c r="B458" s="2"/>
      <c r="C458" s="2"/>
      <c r="D458" s="2"/>
      <c r="E458" s="2"/>
      <c r="F458" s="2"/>
      <c r="G458" s="162"/>
      <c r="H458" s="127"/>
      <c r="I458" s="2"/>
      <c r="J458" s="4"/>
      <c r="K458" s="4"/>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c r="AN458" s="2"/>
    </row>
    <row r="459" spans="1:40" x14ac:dyDescent="0.25">
      <c r="A459" s="2"/>
      <c r="B459" s="2"/>
      <c r="C459" s="2"/>
      <c r="D459" s="2"/>
      <c r="E459" s="2"/>
      <c r="F459" s="2"/>
      <c r="G459" s="162"/>
      <c r="H459" s="127"/>
      <c r="I459" s="2"/>
      <c r="J459" s="4"/>
      <c r="K459" s="4"/>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c r="AN459" s="2"/>
    </row>
    <row r="460" spans="1:40" x14ac:dyDescent="0.25">
      <c r="H460" s="127"/>
      <c r="I460" s="2"/>
      <c r="J460" s="4"/>
      <c r="K460" s="4"/>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c r="AN460" s="2"/>
    </row>
    <row r="461" spans="1:40" x14ac:dyDescent="0.25">
      <c r="H461" s="127"/>
      <c r="I461" s="2"/>
      <c r="J461" s="4"/>
      <c r="K461" s="4"/>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c r="AN461" s="2"/>
    </row>
  </sheetData>
  <sheetProtection algorithmName="SHA-512" hashValue="BrB+ZQR7uJOA1cNnru+LAekNrVMoIHGYiLrAmpS/ii4XWkQ8eu2c7RPTjtJh7bWD2OWY1kEclX0S77g9bluKyA==" saltValue="0/m6oZZXpTnAVinF3GeY0Q==" spinCount="100000" sheet="1" objects="1" scenarios="1" selectLockedCells="1"/>
  <autoFilter ref="A3:G20"/>
  <dataConsolidate/>
  <mergeCells count="2">
    <mergeCell ref="A2:G2"/>
    <mergeCell ref="A4:G4"/>
  </mergeCells>
  <conditionalFormatting sqref="D4:D20">
    <cfRule type="containsText" dxfId="41" priority="24" operator="containsText" text="Oui">
      <formula>NOT(ISERROR(SEARCH("Oui",D4)))</formula>
    </cfRule>
  </conditionalFormatting>
  <conditionalFormatting sqref="D4:D20">
    <cfRule type="containsText" dxfId="40" priority="23" operator="containsText" text="Non">
      <formula>NOT(ISERROR(SEARCH("Non",D4)))</formula>
    </cfRule>
  </conditionalFormatting>
  <conditionalFormatting sqref="D4:D20">
    <cfRule type="containsText" dxfId="39" priority="22" operator="containsText" text="En grande partie">
      <formula>NOT(ISERROR(SEARCH("En grande partie",D4)))</formula>
    </cfRule>
  </conditionalFormatting>
  <conditionalFormatting sqref="D4:D20">
    <cfRule type="containsText" dxfId="38" priority="21" operator="containsText" text="Partiellement">
      <formula>NOT(ISERROR(SEARCH("Partiellement",D4)))</formula>
    </cfRule>
  </conditionalFormatting>
  <conditionalFormatting sqref="D4:D20">
    <cfRule type="containsText" dxfId="37" priority="20" operator="containsText" text="NA">
      <formula>NOT(ISERROR(SEARCH("NA",D4)))</formula>
    </cfRule>
  </conditionalFormatting>
  <dataValidations count="4">
    <dataValidation type="list" allowBlank="1" showInputMessage="1" showErrorMessage="1" sqref="D9:D12 D15:D16">
      <formula1>choix1</formula1>
    </dataValidation>
    <dataValidation type="list" allowBlank="1" showInputMessage="1" showErrorMessage="1" sqref="D8 D18">
      <formula1>choix2</formula1>
    </dataValidation>
    <dataValidation type="list" allowBlank="1" showInputMessage="1" showErrorMessage="1" sqref="D5:D7 D19:D20 D17">
      <formula1>choix4</formula1>
    </dataValidation>
    <dataValidation type="list" allowBlank="1" showInputMessage="1" showErrorMessage="1" sqref="D13:D14">
      <formula1>choix3</formula1>
    </dataValidation>
  </dataValidations>
  <printOptions gridLines="1"/>
  <pageMargins left="0" right="0" top="0" bottom="0" header="0.51181102362204722" footer="0.51181102362204722"/>
  <pageSetup paperSize="9" scale="63"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121"/>
  <sheetViews>
    <sheetView showGridLines="0" zoomScale="70" zoomScaleNormal="70" workbookViewId="0">
      <selection activeCell="D9" sqref="D9:E9"/>
    </sheetView>
  </sheetViews>
  <sheetFormatPr baseColWidth="10" defaultColWidth="11.42578125" defaultRowHeight="15" x14ac:dyDescent="0.25"/>
  <cols>
    <col min="1" max="1" width="3.42578125" style="5" customWidth="1"/>
    <col min="2" max="2" width="69" style="5" customWidth="1"/>
    <col min="3" max="3" width="1.85546875" style="5" customWidth="1"/>
    <col min="4" max="4" width="27.85546875" style="6" customWidth="1"/>
    <col min="5" max="5" width="7.85546875" style="5" bestFit="1" customWidth="1"/>
    <col min="6" max="6" width="6.85546875" style="5" customWidth="1"/>
    <col min="7" max="8" width="5.85546875" style="5" customWidth="1"/>
    <col min="9" max="9" width="5" style="5" customWidth="1"/>
    <col min="10" max="10" width="5.85546875" style="5" customWidth="1"/>
    <col min="11" max="11" width="71" style="5" customWidth="1"/>
    <col min="12" max="12" width="1.85546875" style="5" customWidth="1"/>
    <col min="13" max="13" width="26.140625" style="5" bestFit="1" customWidth="1"/>
    <col min="14" max="14" width="8" style="101" customWidth="1"/>
    <col min="15" max="15" width="7" style="101" customWidth="1"/>
    <col min="16" max="16" width="5.85546875" style="101" customWidth="1"/>
    <col min="17" max="17" width="8.5703125" style="101" customWidth="1"/>
    <col min="18" max="19" width="5.85546875" style="101" customWidth="1"/>
    <col min="20" max="20" width="66.42578125" style="5" bestFit="1" customWidth="1"/>
    <col min="21" max="21" width="11.42578125" style="5"/>
    <col min="22" max="22" width="27.85546875" style="5" customWidth="1"/>
    <col min="23" max="16384" width="11.42578125" style="5"/>
  </cols>
  <sheetData>
    <row r="1" spans="1:27" ht="81.75" customHeight="1" x14ac:dyDescent="0.25"/>
    <row r="3" spans="1:27" ht="18.75" x14ac:dyDescent="0.3">
      <c r="B3" s="48" t="s">
        <v>8</v>
      </c>
      <c r="C3" s="49"/>
      <c r="D3" s="517" t="str">
        <f>'Informations générales'!C17</f>
        <v>Etablissement Test</v>
      </c>
      <c r="E3" s="518"/>
      <c r="F3" s="518"/>
      <c r="G3" s="518"/>
      <c r="H3" s="519"/>
    </row>
    <row r="5" spans="1:27" ht="36" customHeight="1" x14ac:dyDescent="0.25">
      <c r="B5" s="520" t="s">
        <v>9</v>
      </c>
      <c r="C5" s="520"/>
      <c r="D5" s="520"/>
      <c r="E5" s="520"/>
      <c r="F5" s="520"/>
      <c r="G5" s="520"/>
      <c r="H5" s="520"/>
      <c r="I5" s="50"/>
      <c r="J5" s="50"/>
      <c r="K5" s="521" t="s">
        <v>578</v>
      </c>
      <c r="L5" s="522"/>
      <c r="M5" s="522"/>
      <c r="N5" s="522"/>
      <c r="O5" s="522"/>
      <c r="P5" s="522"/>
      <c r="Q5" s="523"/>
      <c r="R5" s="211"/>
      <c r="T5" s="524" t="s">
        <v>150</v>
      </c>
      <c r="U5" s="525"/>
      <c r="V5" s="526"/>
      <c r="W5" s="51"/>
      <c r="X5" s="51"/>
      <c r="Y5" s="51"/>
      <c r="Z5" s="51"/>
      <c r="AA5" s="52"/>
    </row>
    <row r="6" spans="1:27" ht="8.25" customHeight="1" x14ac:dyDescent="0.55000000000000004">
      <c r="B6" s="53"/>
      <c r="C6" s="53"/>
      <c r="D6" s="54"/>
      <c r="E6" s="53"/>
      <c r="F6" s="53"/>
      <c r="G6" s="53"/>
      <c r="H6" s="53"/>
      <c r="I6" s="53"/>
      <c r="J6" s="53"/>
      <c r="M6" s="6"/>
      <c r="W6" s="52"/>
      <c r="X6" s="52"/>
      <c r="Y6" s="52"/>
      <c r="Z6" s="52"/>
      <c r="AA6" s="52"/>
    </row>
    <row r="7" spans="1:27" ht="26.1" customHeight="1" x14ac:dyDescent="0.3">
      <c r="B7" s="48" t="s">
        <v>151</v>
      </c>
      <c r="C7" s="49"/>
      <c r="D7" s="55" t="str">
        <f>IF('Informations générales'!C6&lt;&gt;"",'Informations générales'!C6,"")</f>
        <v/>
      </c>
      <c r="E7" s="101"/>
      <c r="F7" s="101"/>
      <c r="G7" s="101"/>
      <c r="H7" s="101"/>
      <c r="I7" s="101"/>
      <c r="J7" s="101"/>
      <c r="K7" s="48" t="s">
        <v>151</v>
      </c>
      <c r="L7" s="49"/>
      <c r="M7" s="55" t="str">
        <f>IF('Informations générales'!C10&lt;&gt;"",'Informations générales'!C10,"")</f>
        <v/>
      </c>
      <c r="N7" s="210"/>
      <c r="O7" s="210"/>
      <c r="P7" s="210"/>
      <c r="Q7" s="210"/>
      <c r="R7" s="210"/>
      <c r="T7" s="48" t="s">
        <v>151</v>
      </c>
      <c r="U7" s="49"/>
      <c r="V7" s="55" t="str">
        <f>IF('Informations générales'!C14&lt;&gt;"",'Informations générales'!C14,"")</f>
        <v/>
      </c>
      <c r="W7" s="52"/>
      <c r="X7" s="52"/>
      <c r="Y7" s="52"/>
      <c r="Z7" s="52"/>
      <c r="AA7" s="52"/>
    </row>
    <row r="8" spans="1:27" s="39" customFormat="1" ht="18.75" x14ac:dyDescent="0.25">
      <c r="D8" s="56"/>
      <c r="E8" s="101"/>
      <c r="F8" s="101"/>
      <c r="G8" s="101"/>
      <c r="H8" s="101"/>
      <c r="I8" s="101"/>
      <c r="J8" s="101"/>
      <c r="K8" s="5"/>
      <c r="L8" s="5"/>
      <c r="M8" s="6"/>
      <c r="N8" s="210"/>
      <c r="O8" s="210"/>
      <c r="P8" s="210"/>
      <c r="Q8" s="210"/>
      <c r="R8" s="210"/>
      <c r="S8" s="101"/>
      <c r="T8" s="52"/>
      <c r="U8" s="52"/>
      <c r="V8" s="57"/>
      <c r="W8" s="58" t="s">
        <v>152</v>
      </c>
      <c r="X8" s="58" t="s">
        <v>153</v>
      </c>
      <c r="Y8" s="58" t="s">
        <v>154</v>
      </c>
      <c r="Z8" s="58" t="s">
        <v>155</v>
      </c>
      <c r="AA8" s="52"/>
    </row>
    <row r="9" spans="1:27" s="52" customFormat="1" ht="19.5" thickBot="1" x14ac:dyDescent="0.35">
      <c r="D9" s="527" t="s">
        <v>156</v>
      </c>
      <c r="E9" s="527"/>
      <c r="F9" s="100" t="s">
        <v>153</v>
      </c>
      <c r="G9" s="100" t="s">
        <v>154</v>
      </c>
      <c r="H9" s="100" t="s">
        <v>155</v>
      </c>
      <c r="I9" s="101"/>
      <c r="J9" s="101"/>
      <c r="K9" s="5"/>
      <c r="L9" s="5"/>
      <c r="M9" s="527" t="s">
        <v>156</v>
      </c>
      <c r="N9" s="527"/>
      <c r="O9" s="100" t="s">
        <v>153</v>
      </c>
      <c r="P9" s="100" t="s">
        <v>154</v>
      </c>
      <c r="Q9" s="100" t="s">
        <v>155</v>
      </c>
      <c r="R9" s="210"/>
      <c r="S9" s="101"/>
      <c r="T9" s="59">
        <v>1</v>
      </c>
      <c r="U9" s="59">
        <v>0.99</v>
      </c>
      <c r="V9" s="59">
        <v>0.51</v>
      </c>
      <c r="W9" s="59">
        <v>0.01</v>
      </c>
      <c r="X9" s="60"/>
    </row>
    <row r="10" spans="1:27" s="49" customFormat="1" ht="24" thickBot="1" x14ac:dyDescent="0.35">
      <c r="A10" s="61"/>
      <c r="B10" s="62" t="s">
        <v>157</v>
      </c>
      <c r="D10" s="63" t="str">
        <f>IFERROR((SUM('Grille autoévaluation'!I7:I9)/'Grille autoévaluation'!K6),"")</f>
        <v/>
      </c>
      <c r="E10" s="103">
        <v>1</v>
      </c>
      <c r="F10" s="103">
        <v>0.9</v>
      </c>
      <c r="G10" s="103">
        <v>0.5</v>
      </c>
      <c r="H10" s="103">
        <v>0.2</v>
      </c>
      <c r="I10" s="102"/>
      <c r="J10" s="102"/>
      <c r="K10" s="62" t="s">
        <v>404</v>
      </c>
      <c r="L10" s="64"/>
      <c r="M10" s="63" t="str">
        <f>IFERROR((SUM('Grille évaluation croisée'!J5:J10)/'Grille évaluation croisée'!L4),"")</f>
        <v/>
      </c>
      <c r="N10" s="103">
        <v>1</v>
      </c>
      <c r="O10" s="103">
        <v>0.9</v>
      </c>
      <c r="P10" s="103">
        <v>0.5</v>
      </c>
      <c r="Q10" s="103">
        <v>0.2</v>
      </c>
      <c r="R10" s="216"/>
      <c r="S10" s="102"/>
      <c r="T10" s="65" t="s">
        <v>158</v>
      </c>
      <c r="U10" s="66"/>
      <c r="V10" s="67" t="str">
        <f>IFERROR(SUM('Entretien patient'!H:H)/SUM('Entretien patient'!I4),"")</f>
        <v/>
      </c>
      <c r="W10" s="59">
        <v>0.01</v>
      </c>
      <c r="X10" s="60"/>
    </row>
    <row r="11" spans="1:27" s="49" customFormat="1" ht="22.7" customHeight="1" x14ac:dyDescent="0.3">
      <c r="A11" s="61"/>
      <c r="B11" s="62" t="s">
        <v>159</v>
      </c>
      <c r="D11" s="63" t="str">
        <f>IFERROR((SUM('Grille autoévaluation'!I12:I23)/'Grille autoévaluation'!K10),"")</f>
        <v/>
      </c>
      <c r="E11" s="103">
        <v>1</v>
      </c>
      <c r="F11" s="103">
        <v>0.9</v>
      </c>
      <c r="G11" s="103">
        <v>0.5</v>
      </c>
      <c r="H11" s="103">
        <v>0.2</v>
      </c>
      <c r="I11" s="102"/>
      <c r="J11" s="102"/>
      <c r="K11" s="88" t="s">
        <v>365</v>
      </c>
      <c r="M11" s="63" t="str">
        <f>IFERROR((SUM('Grille évaluation croisée'!J12:J13)/'Grille évaluation croisée'!L11),"")</f>
        <v/>
      </c>
      <c r="N11" s="103">
        <v>1</v>
      </c>
      <c r="O11" s="103">
        <v>0.9</v>
      </c>
      <c r="P11" s="103">
        <v>0.5</v>
      </c>
      <c r="Q11" s="103">
        <v>0.2</v>
      </c>
      <c r="R11" s="216"/>
      <c r="S11" s="102"/>
      <c r="T11" s="59">
        <v>1</v>
      </c>
      <c r="U11" s="59">
        <v>0.99</v>
      </c>
      <c r="V11" s="59">
        <v>0.51</v>
      </c>
      <c r="W11" s="59">
        <v>0.01</v>
      </c>
      <c r="X11" s="60"/>
    </row>
    <row r="12" spans="1:27" s="49" customFormat="1" ht="23.25" customHeight="1" x14ac:dyDescent="0.3">
      <c r="A12" s="61"/>
      <c r="B12" s="89" t="s">
        <v>229</v>
      </c>
      <c r="D12" s="98" t="str">
        <f>IFERROR((SUM('Grille autoévaluation'!I12:I15)/'Grille autoévaluation'!J11),"")</f>
        <v/>
      </c>
      <c r="E12" s="103">
        <v>1</v>
      </c>
      <c r="F12" s="103">
        <v>0.9</v>
      </c>
      <c r="G12" s="103">
        <v>0.5</v>
      </c>
      <c r="H12" s="103">
        <v>0.2</v>
      </c>
      <c r="I12" s="102"/>
      <c r="J12" s="102"/>
      <c r="K12" s="214" t="s">
        <v>364</v>
      </c>
      <c r="M12" s="63" t="str">
        <f>IFERROR((SUM('Grille évaluation croisée'!J16:J56)/'Grille évaluation croisée'!L14),"")</f>
        <v/>
      </c>
      <c r="N12" s="103">
        <v>1</v>
      </c>
      <c r="O12" s="103">
        <v>0.9</v>
      </c>
      <c r="P12" s="103">
        <v>0.5</v>
      </c>
      <c r="Q12" s="103">
        <v>0.2</v>
      </c>
      <c r="R12" s="216"/>
      <c r="S12" s="102"/>
      <c r="T12" s="146" t="s">
        <v>275</v>
      </c>
      <c r="U12" s="147"/>
      <c r="V12" s="157">
        <f>COUNTA('Entretien patient'!H:H)</f>
        <v>16</v>
      </c>
      <c r="W12" s="59">
        <v>0.01</v>
      </c>
      <c r="X12" s="52"/>
    </row>
    <row r="13" spans="1:27" ht="18.75" x14ac:dyDescent="0.3">
      <c r="B13" s="89" t="s">
        <v>230</v>
      </c>
      <c r="D13" s="98" t="str">
        <f>IFERROR((SUM('Grille autoévaluation'!I19:I23)/'Grille autoévaluation'!J18),"")</f>
        <v/>
      </c>
      <c r="E13" s="103">
        <v>1</v>
      </c>
      <c r="F13" s="103">
        <v>0.9</v>
      </c>
      <c r="G13" s="103">
        <v>0.5</v>
      </c>
      <c r="H13" s="103">
        <v>0.2</v>
      </c>
      <c r="I13" s="102"/>
      <c r="J13" s="101"/>
      <c r="K13" s="89" t="s">
        <v>190</v>
      </c>
      <c r="L13" s="49"/>
      <c r="M13" s="98" t="str">
        <f>IFERROR((SUM('Grille évaluation croisée'!J16:J24)/'Grille évaluation croisée'!K15),"")</f>
        <v/>
      </c>
      <c r="N13" s="103">
        <v>1</v>
      </c>
      <c r="O13" s="103">
        <v>0.9</v>
      </c>
      <c r="P13" s="103">
        <v>0.5</v>
      </c>
      <c r="Q13" s="103">
        <v>0.2</v>
      </c>
      <c r="R13" s="210"/>
      <c r="T13" s="146" t="s">
        <v>276</v>
      </c>
      <c r="U13" s="147"/>
      <c r="V13" s="157">
        <f>COUNTIF('Entretien patient'!D5:D20,"NA")</f>
        <v>0</v>
      </c>
    </row>
    <row r="14" spans="1:27" ht="18.75" x14ac:dyDescent="0.3">
      <c r="B14" s="62" t="s">
        <v>160</v>
      </c>
      <c r="C14" s="49"/>
      <c r="D14" s="63" t="str">
        <f>IFERROR((SUM('Grille autoévaluation'!I25:I28)/'Grille autoévaluation'!K24),"")</f>
        <v/>
      </c>
      <c r="E14" s="103">
        <v>1</v>
      </c>
      <c r="F14" s="103">
        <v>0.9</v>
      </c>
      <c r="G14" s="103">
        <v>0.5</v>
      </c>
      <c r="H14" s="103">
        <v>0.2</v>
      </c>
      <c r="I14" s="101"/>
      <c r="J14" s="101"/>
      <c r="K14" s="243" t="s">
        <v>405</v>
      </c>
      <c r="L14" s="49"/>
      <c r="M14" s="98" t="str">
        <f>IFERROR((SUM('Grille évaluation croisée'!J26:J27)/'Grille évaluation croisée'!K25),"")</f>
        <v/>
      </c>
      <c r="N14" s="103">
        <v>1</v>
      </c>
      <c r="O14" s="103">
        <v>0.9</v>
      </c>
      <c r="P14" s="103">
        <v>0.5</v>
      </c>
      <c r="Q14" s="103">
        <v>0.2</v>
      </c>
      <c r="R14" s="210"/>
      <c r="T14" s="146" t="s">
        <v>277</v>
      </c>
      <c r="U14" s="147"/>
      <c r="V14" s="157">
        <f>COUNTBLANK('Entretien patient'!D5:D20)</f>
        <v>16</v>
      </c>
      <c r="W14" s="52"/>
      <c r="X14" s="52"/>
      <c r="Y14" s="52"/>
      <c r="Z14" s="52"/>
      <c r="AA14" s="52"/>
    </row>
    <row r="15" spans="1:27" ht="18.75" x14ac:dyDescent="0.3">
      <c r="B15" s="68" t="s">
        <v>161</v>
      </c>
      <c r="C15" s="49"/>
      <c r="D15" s="63" t="str">
        <f>IFERROR((SUM('Grille autoévaluation'!I30:I32)/'Grille autoévaluation'!K29),"")</f>
        <v/>
      </c>
      <c r="E15" s="103">
        <v>1</v>
      </c>
      <c r="F15" s="103">
        <v>0.9</v>
      </c>
      <c r="G15" s="103">
        <v>0.5</v>
      </c>
      <c r="H15" s="103">
        <v>0.2</v>
      </c>
      <c r="I15" s="101"/>
      <c r="J15" s="101"/>
      <c r="K15" s="243" t="s">
        <v>406</v>
      </c>
      <c r="M15" s="98" t="str">
        <f>IFERROR((SUM('Grille évaluation croisée'!J29:J39)/'Grille évaluation croisée'!K28),"")</f>
        <v/>
      </c>
      <c r="N15" s="103">
        <v>1</v>
      </c>
      <c r="O15" s="103">
        <v>0.9</v>
      </c>
      <c r="P15" s="103">
        <v>0.5</v>
      </c>
      <c r="Q15" s="103">
        <v>0.2</v>
      </c>
      <c r="R15" s="210"/>
      <c r="W15" s="52"/>
      <c r="X15" s="52"/>
      <c r="Y15" s="52"/>
      <c r="Z15" s="52"/>
      <c r="AA15" s="52"/>
    </row>
    <row r="16" spans="1:27" ht="18.75" x14ac:dyDescent="0.3">
      <c r="B16" s="88" t="s">
        <v>359</v>
      </c>
      <c r="C16" s="49"/>
      <c r="D16" s="63" t="str">
        <f>IFERROR('Grille autoévaluation'!I34/'Grille autoévaluation'!K33,"")</f>
        <v/>
      </c>
      <c r="E16" s="103">
        <v>1</v>
      </c>
      <c r="F16" s="103">
        <v>0.9</v>
      </c>
      <c r="G16" s="103">
        <v>0.5</v>
      </c>
      <c r="H16" s="103">
        <v>0.2</v>
      </c>
      <c r="I16" s="101"/>
      <c r="J16" s="101"/>
      <c r="K16" s="89" t="s">
        <v>216</v>
      </c>
      <c r="M16" s="98" t="str">
        <f>IFERROR((SUM('Grille évaluation croisée'!J41:J43)/'Grille évaluation croisée'!K40),"")</f>
        <v/>
      </c>
      <c r="N16" s="103">
        <v>1</v>
      </c>
      <c r="O16" s="103">
        <v>0.9</v>
      </c>
      <c r="P16" s="103">
        <v>0.5</v>
      </c>
      <c r="Q16" s="103">
        <v>0.2</v>
      </c>
      <c r="R16" s="210"/>
      <c r="V16" s="6"/>
    </row>
    <row r="17" spans="2:22" ht="23.25" x14ac:dyDescent="0.3">
      <c r="B17" s="62" t="s">
        <v>403</v>
      </c>
      <c r="C17" s="64"/>
      <c r="D17" s="63" t="str">
        <f>IFERROR((SUM('Grille autoévaluation'!I36:I37)/'Grille autoévaluation'!K35),"")</f>
        <v/>
      </c>
      <c r="E17" s="103">
        <v>1</v>
      </c>
      <c r="F17" s="103">
        <v>0.9</v>
      </c>
      <c r="G17" s="103">
        <v>0.5</v>
      </c>
      <c r="H17" s="103">
        <v>0.2</v>
      </c>
      <c r="I17" s="101"/>
      <c r="J17" s="101"/>
      <c r="K17" s="89" t="s">
        <v>369</v>
      </c>
      <c r="M17" s="98" t="str">
        <f>IFERROR((SUM('Grille évaluation croisée'!J45:J46)/'Grille évaluation croisée'!K44),"")</f>
        <v/>
      </c>
      <c r="N17" s="103">
        <v>1</v>
      </c>
      <c r="O17" s="103">
        <v>0.9</v>
      </c>
      <c r="P17" s="103">
        <v>0.5</v>
      </c>
      <c r="Q17" s="103">
        <v>0.2</v>
      </c>
      <c r="R17" s="210"/>
      <c r="T17" s="39"/>
      <c r="U17" s="39"/>
      <c r="V17" s="49"/>
    </row>
    <row r="18" spans="2:22" ht="18.75" x14ac:dyDescent="0.3">
      <c r="B18" s="62" t="s">
        <v>589</v>
      </c>
      <c r="C18" s="49"/>
      <c r="D18" s="63" t="str">
        <f>IFERROR((SUM('Grille autoévaluation'!I39:I48)/'Grille autoévaluation'!K38),"")</f>
        <v/>
      </c>
      <c r="E18" s="103">
        <v>1</v>
      </c>
      <c r="F18" s="103">
        <v>0.9</v>
      </c>
      <c r="G18" s="103">
        <v>0.5</v>
      </c>
      <c r="H18" s="103">
        <v>0.2</v>
      </c>
      <c r="I18" s="101"/>
      <c r="J18" s="101"/>
      <c r="K18" s="89" t="s">
        <v>370</v>
      </c>
      <c r="M18" s="98" t="str">
        <f>IFERROR((SUM('Grille évaluation croisée'!J48:J53)/'Grille évaluation croisée'!K47),"")</f>
        <v/>
      </c>
      <c r="N18" s="103">
        <v>1</v>
      </c>
      <c r="O18" s="103">
        <v>0.9</v>
      </c>
      <c r="P18" s="103">
        <v>0.5</v>
      </c>
      <c r="Q18" s="103">
        <v>0.2</v>
      </c>
      <c r="R18" s="210"/>
      <c r="T18" s="39"/>
      <c r="U18" s="39"/>
      <c r="V18" s="49"/>
    </row>
    <row r="19" spans="2:22" ht="19.5" thickBot="1" x14ac:dyDescent="0.35">
      <c r="D19" s="70"/>
      <c r="E19" s="210"/>
      <c r="F19" s="210"/>
      <c r="G19" s="210"/>
      <c r="H19" s="210"/>
      <c r="I19" s="101"/>
      <c r="J19" s="101"/>
      <c r="K19" s="89" t="s">
        <v>371</v>
      </c>
      <c r="L19" s="69"/>
      <c r="M19" s="98" t="str">
        <f>IFERROR((SUM('Grille évaluation croisée'!J55:J56)/('Grille évaluation croisée'!K54)),"")</f>
        <v/>
      </c>
      <c r="N19" s="103">
        <v>1</v>
      </c>
      <c r="O19" s="103">
        <v>0.9</v>
      </c>
      <c r="P19" s="103">
        <v>0.5</v>
      </c>
      <c r="Q19" s="103">
        <v>0.2</v>
      </c>
      <c r="R19" s="210"/>
      <c r="T19" s="39"/>
      <c r="U19" s="39"/>
      <c r="V19" s="49"/>
    </row>
    <row r="20" spans="2:22" ht="24" thickBot="1" x14ac:dyDescent="0.35">
      <c r="B20" s="65" t="s">
        <v>158</v>
      </c>
      <c r="C20" s="66"/>
      <c r="D20" s="71" t="str">
        <f>IFERROR((SUM('Grille autoévaluation'!I:I)/SUM('Grille autoévaluation'!K:K)),"")</f>
        <v/>
      </c>
      <c r="E20" s="101"/>
      <c r="F20" s="101"/>
      <c r="G20" s="101"/>
      <c r="H20" s="101"/>
      <c r="I20" s="101"/>
      <c r="J20" s="101"/>
      <c r="K20" s="88" t="s">
        <v>366</v>
      </c>
      <c r="L20" s="64"/>
      <c r="M20" s="63" t="str">
        <f>IFERROR((SUM('Grille évaluation croisée'!J58:J61)/'Grille évaluation croisée'!L57),"")</f>
        <v/>
      </c>
      <c r="N20" s="103">
        <v>1</v>
      </c>
      <c r="O20" s="103">
        <v>0.9</v>
      </c>
      <c r="P20" s="103">
        <v>0.5</v>
      </c>
      <c r="Q20" s="103">
        <v>0.2</v>
      </c>
      <c r="R20" s="210"/>
      <c r="T20" s="39"/>
      <c r="U20" s="39"/>
      <c r="V20" s="49"/>
    </row>
    <row r="21" spans="2:22" ht="23.25" x14ac:dyDescent="0.25">
      <c r="E21" s="101"/>
      <c r="F21" s="101"/>
      <c r="G21" s="101"/>
      <c r="H21" s="101"/>
      <c r="I21" s="101"/>
      <c r="J21" s="101"/>
      <c r="K21" s="88" t="s">
        <v>367</v>
      </c>
      <c r="L21" s="64"/>
      <c r="M21" s="63" t="str">
        <f>IFERROR((SUM('Grille évaluation croisée'!J63:J76)/'Grille évaluation croisée'!L62),"")</f>
        <v/>
      </c>
      <c r="N21" s="103">
        <v>1</v>
      </c>
      <c r="O21" s="103">
        <v>0.9</v>
      </c>
      <c r="P21" s="103">
        <v>0.5</v>
      </c>
      <c r="Q21" s="103">
        <v>0.2</v>
      </c>
      <c r="R21" s="210"/>
      <c r="T21" s="39"/>
      <c r="U21" s="39"/>
      <c r="V21" s="39"/>
    </row>
    <row r="22" spans="2:22" ht="23.25" x14ac:dyDescent="0.3">
      <c r="B22" s="146" t="s">
        <v>275</v>
      </c>
      <c r="C22" s="147"/>
      <c r="D22" s="157">
        <f>COUNTA('Grille autoévaluation'!I:I)</f>
        <v>33</v>
      </c>
      <c r="E22" s="101"/>
      <c r="F22" s="101"/>
      <c r="G22" s="101"/>
      <c r="H22" s="101"/>
      <c r="I22" s="101"/>
      <c r="J22" s="101"/>
      <c r="K22" s="88" t="s">
        <v>368</v>
      </c>
      <c r="L22" s="64"/>
      <c r="M22" s="63" t="str">
        <f>IFERROR((SUM('Grille évaluation croisée'!J78:J78)/'Grille évaluation croisée'!L77),"")</f>
        <v/>
      </c>
      <c r="N22" s="103">
        <v>1</v>
      </c>
      <c r="O22" s="103">
        <v>0.9</v>
      </c>
      <c r="P22" s="103">
        <v>0.5</v>
      </c>
      <c r="Q22" s="103">
        <v>0.2</v>
      </c>
      <c r="R22" s="210"/>
      <c r="T22" s="39"/>
      <c r="U22" s="39"/>
      <c r="V22" s="39"/>
    </row>
    <row r="23" spans="2:22" ht="23.25" x14ac:dyDescent="0.3">
      <c r="B23" s="146" t="s">
        <v>276</v>
      </c>
      <c r="C23" s="147"/>
      <c r="D23" s="157">
        <f>COUNTIF('Grille autoévaluation'!E:E,"NA")</f>
        <v>0</v>
      </c>
      <c r="E23" s="101"/>
      <c r="F23" s="101"/>
      <c r="G23" s="101"/>
      <c r="H23" s="101"/>
      <c r="I23" s="101"/>
      <c r="J23" s="101"/>
      <c r="K23" s="62" t="s">
        <v>407</v>
      </c>
      <c r="L23" s="64"/>
      <c r="M23" s="63" t="str">
        <f>IFERROR((SUM('Grille évaluation croisée'!J80:J80)/'Grille évaluation croisée'!L79),"")</f>
        <v/>
      </c>
      <c r="N23" s="103">
        <v>1</v>
      </c>
      <c r="O23" s="103">
        <v>0.9</v>
      </c>
      <c r="P23" s="103">
        <v>0.5</v>
      </c>
      <c r="Q23" s="103">
        <v>0.2</v>
      </c>
      <c r="R23" s="210"/>
      <c r="T23" s="39"/>
      <c r="U23" s="39"/>
      <c r="V23" s="39"/>
    </row>
    <row r="24" spans="2:22" ht="23.25" x14ac:dyDescent="0.3">
      <c r="B24" s="146" t="s">
        <v>277</v>
      </c>
      <c r="C24" s="147"/>
      <c r="D24" s="159">
        <f>COUNTBLANK('Grille autoévaluation'!E7:E48)-9</f>
        <v>33</v>
      </c>
      <c r="E24" s="101"/>
      <c r="F24" s="101"/>
      <c r="G24" s="101"/>
      <c r="H24" s="101"/>
      <c r="I24" s="101"/>
      <c r="J24" s="101"/>
      <c r="K24" s="62" t="s">
        <v>408</v>
      </c>
      <c r="L24" s="64"/>
      <c r="M24" s="63" t="str">
        <f>IFERROR((SUM('Grille évaluation croisée'!J82:J82)/'Grille évaluation croisée'!L81),"")</f>
        <v/>
      </c>
      <c r="N24" s="103">
        <v>1</v>
      </c>
      <c r="O24" s="103">
        <v>0.9</v>
      </c>
      <c r="P24" s="103">
        <v>0.5</v>
      </c>
      <c r="Q24" s="103">
        <v>0.2</v>
      </c>
      <c r="R24" s="210"/>
    </row>
    <row r="25" spans="2:22" ht="15.75" thickBot="1" x14ac:dyDescent="0.3">
      <c r="E25" s="101"/>
      <c r="F25" s="101"/>
      <c r="G25" s="101"/>
      <c r="H25" s="101"/>
      <c r="I25" s="101"/>
      <c r="J25" s="101"/>
    </row>
    <row r="26" spans="2:22" ht="24.75" customHeight="1" thickBot="1" x14ac:dyDescent="0.3">
      <c r="K26" s="65" t="s">
        <v>158</v>
      </c>
      <c r="M26" s="71" t="str">
        <f>IFERROR(SUM('Grille évaluation croisée'!J:J)/SUM('Grille évaluation croisée'!L:L),"")</f>
        <v/>
      </c>
    </row>
    <row r="27" spans="2:22" ht="18.75" x14ac:dyDescent="0.25">
      <c r="K27" s="148"/>
      <c r="M27" s="101"/>
    </row>
    <row r="28" spans="2:22" ht="18.75" x14ac:dyDescent="0.3">
      <c r="K28" s="146" t="s">
        <v>275</v>
      </c>
      <c r="L28" s="147"/>
      <c r="M28" s="158">
        <f>COUNTA('Grille évaluation croisée'!J:J)</f>
        <v>64</v>
      </c>
    </row>
    <row r="29" spans="2:22" ht="18.75" x14ac:dyDescent="0.3">
      <c r="K29" s="146" t="s">
        <v>276</v>
      </c>
      <c r="L29" s="147"/>
      <c r="M29" s="158">
        <f>COUNTIF('Grille évaluation croisée'!F:F,"NA")</f>
        <v>0</v>
      </c>
    </row>
    <row r="30" spans="2:22" ht="18.75" x14ac:dyDescent="0.3">
      <c r="K30" s="146" t="s">
        <v>277</v>
      </c>
      <c r="L30" s="147"/>
      <c r="M30" s="160">
        <f>COUNTBLANK('Grille évaluation croisée'!F5:F82)-14</f>
        <v>64</v>
      </c>
    </row>
    <row r="36" spans="10:14" ht="36" x14ac:dyDescent="0.25">
      <c r="K36" s="50"/>
      <c r="L36" s="50"/>
      <c r="M36" s="50"/>
      <c r="N36" s="211"/>
    </row>
    <row r="45" spans="10:14" ht="36" customHeight="1" x14ac:dyDescent="0.25">
      <c r="J45" s="50"/>
    </row>
    <row r="49" spans="2:20" x14ac:dyDescent="0.25">
      <c r="D49" s="5"/>
    </row>
    <row r="50" spans="2:20" x14ac:dyDescent="0.25">
      <c r="D50" s="5"/>
    </row>
    <row r="51" spans="2:20" x14ac:dyDescent="0.25">
      <c r="D51" s="5"/>
    </row>
    <row r="52" spans="2:20" x14ac:dyDescent="0.25">
      <c r="D52" s="5"/>
    </row>
    <row r="53" spans="2:20" x14ac:dyDescent="0.25">
      <c r="D53" s="5"/>
    </row>
    <row r="54" spans="2:20" x14ac:dyDescent="0.25">
      <c r="D54" s="5"/>
    </row>
    <row r="55" spans="2:20" x14ac:dyDescent="0.25">
      <c r="D55" s="5"/>
    </row>
    <row r="56" spans="2:20" x14ac:dyDescent="0.25">
      <c r="D56" s="5"/>
    </row>
    <row r="57" spans="2:20" x14ac:dyDescent="0.25">
      <c r="D57" s="5"/>
    </row>
    <row r="58" spans="2:20" ht="15.75" thickBot="1" x14ac:dyDescent="0.3">
      <c r="D58" s="5"/>
    </row>
    <row r="59" spans="2:20" ht="68.25" customHeight="1" thickBot="1" x14ac:dyDescent="0.3">
      <c r="B59" s="515" t="s">
        <v>162</v>
      </c>
      <c r="C59" s="515"/>
      <c r="D59" s="515"/>
      <c r="E59" s="515"/>
      <c r="F59" s="515"/>
      <c r="G59" s="515"/>
      <c r="H59" s="515"/>
      <c r="I59" s="515"/>
      <c r="J59" s="515"/>
      <c r="K59" s="515"/>
      <c r="L59" s="515"/>
      <c r="M59" s="515"/>
      <c r="N59" s="515"/>
      <c r="O59" s="515"/>
      <c r="P59" s="515"/>
      <c r="Q59" s="515"/>
      <c r="R59" s="515"/>
      <c r="S59" s="516"/>
      <c r="T59" s="104" t="str">
        <f>IFERROR((SUM('Grille autoévaluation'!I:I)+SUM('Grille évaluation croisée'!J:J)+SUM('Entretien patient'!H:H))/(SUM('Grille autoévaluation'!K:K)+SUM('Grille évaluation croisée'!L:L)+SUM('Entretien patient'!I4)),"non calculable")</f>
        <v>non calculable</v>
      </c>
    </row>
    <row r="60" spans="2:20" ht="38.1" customHeight="1" x14ac:dyDescent="0.25">
      <c r="B60" s="105"/>
      <c r="C60" s="106"/>
      <c r="D60" s="107"/>
      <c r="E60" s="106"/>
      <c r="F60" s="106"/>
      <c r="G60" s="106"/>
      <c r="H60" s="106"/>
      <c r="I60" s="106"/>
      <c r="J60" s="106"/>
      <c r="K60" s="106"/>
      <c r="L60" s="106"/>
      <c r="M60" s="106"/>
      <c r="N60" s="212"/>
      <c r="O60" s="212"/>
      <c r="P60" s="212"/>
      <c r="Q60" s="212"/>
      <c r="R60" s="212"/>
      <c r="S60" s="212"/>
      <c r="T60" s="106"/>
    </row>
    <row r="61" spans="2:20" ht="23.45" customHeight="1" x14ac:dyDescent="0.25"/>
    <row r="62" spans="2:20" ht="27.6" customHeight="1" x14ac:dyDescent="0.25">
      <c r="D62" s="5"/>
    </row>
    <row r="63" spans="2:20" ht="24.95" customHeight="1" x14ac:dyDescent="0.25">
      <c r="D63" s="5"/>
    </row>
    <row r="64" spans="2:20" ht="36" customHeight="1" x14ac:dyDescent="0.25">
      <c r="D64" s="5"/>
    </row>
    <row r="65" spans="1:18" ht="14.45" customHeight="1" x14ac:dyDescent="0.25">
      <c r="D65" s="5"/>
    </row>
    <row r="66" spans="1:18" ht="28.7" customHeight="1" x14ac:dyDescent="0.25">
      <c r="D66" s="5"/>
    </row>
    <row r="67" spans="1:18" ht="14.45" customHeight="1" x14ac:dyDescent="0.25">
      <c r="D67" s="5"/>
    </row>
    <row r="68" spans="1:18" ht="29.1" customHeight="1" x14ac:dyDescent="0.25">
      <c r="D68" s="5"/>
    </row>
    <row r="69" spans="1:18" ht="14.45" customHeight="1" x14ac:dyDescent="0.25">
      <c r="D69" s="5"/>
    </row>
    <row r="70" spans="1:18" ht="14.45" customHeight="1" x14ac:dyDescent="0.25">
      <c r="D70" s="5"/>
    </row>
    <row r="71" spans="1:18" ht="14.45" customHeight="1" x14ac:dyDescent="0.25">
      <c r="D71" s="5"/>
    </row>
    <row r="72" spans="1:18" ht="14.45" customHeight="1" x14ac:dyDescent="0.25">
      <c r="D72" s="5"/>
    </row>
    <row r="73" spans="1:18" ht="15" customHeight="1" x14ac:dyDescent="0.25">
      <c r="D73" s="5"/>
    </row>
    <row r="74" spans="1:18" x14ac:dyDescent="0.25">
      <c r="D74" s="5"/>
    </row>
    <row r="75" spans="1:18" x14ac:dyDescent="0.25">
      <c r="D75" s="5"/>
    </row>
    <row r="76" spans="1:18" ht="21" x14ac:dyDescent="0.25">
      <c r="A76" s="72"/>
      <c r="D76" s="5"/>
    </row>
    <row r="77" spans="1:18" ht="21" x14ac:dyDescent="0.35">
      <c r="A77" s="72"/>
      <c r="B77" s="72"/>
      <c r="C77" s="72"/>
      <c r="D77" s="72"/>
      <c r="E77" s="72"/>
      <c r="F77" s="72"/>
      <c r="G77" s="72"/>
      <c r="H77" s="72"/>
      <c r="I77" s="72"/>
      <c r="J77" s="73"/>
      <c r="K77" s="73"/>
      <c r="L77" s="73"/>
      <c r="M77" s="73"/>
      <c r="N77" s="213"/>
      <c r="O77" s="213"/>
      <c r="P77" s="213"/>
      <c r="Q77" s="213"/>
      <c r="R77" s="213"/>
    </row>
    <row r="78" spans="1:18" ht="21" x14ac:dyDescent="0.35">
      <c r="A78" s="72"/>
      <c r="B78" s="72"/>
      <c r="C78" s="72"/>
      <c r="D78" s="72"/>
      <c r="E78" s="72"/>
      <c r="F78" s="72"/>
      <c r="G78" s="72"/>
      <c r="H78" s="72"/>
      <c r="I78" s="72"/>
      <c r="J78" s="73"/>
      <c r="K78" s="73"/>
      <c r="L78" s="73"/>
      <c r="M78" s="73"/>
      <c r="N78" s="213"/>
      <c r="O78" s="213"/>
      <c r="P78" s="213"/>
      <c r="Q78" s="213"/>
      <c r="R78" s="213"/>
    </row>
    <row r="79" spans="1:18" ht="21" x14ac:dyDescent="0.35">
      <c r="A79" s="72"/>
      <c r="B79" s="72"/>
      <c r="C79" s="72"/>
      <c r="D79" s="72"/>
      <c r="E79" s="72"/>
      <c r="F79" s="72"/>
      <c r="G79" s="72"/>
      <c r="H79" s="72"/>
      <c r="I79" s="72"/>
      <c r="J79" s="73"/>
      <c r="K79" s="73"/>
      <c r="L79" s="73"/>
      <c r="M79" s="73"/>
      <c r="N79" s="213"/>
      <c r="O79" s="213"/>
      <c r="P79" s="213"/>
      <c r="Q79" s="213"/>
      <c r="R79" s="213"/>
    </row>
    <row r="80" spans="1:18" ht="21" x14ac:dyDescent="0.35">
      <c r="A80" s="72"/>
      <c r="B80" s="72"/>
      <c r="C80" s="72"/>
      <c r="D80" s="72"/>
      <c r="E80" s="72"/>
      <c r="F80" s="72"/>
      <c r="G80" s="72"/>
      <c r="H80" s="72"/>
      <c r="I80" s="72"/>
      <c r="J80" s="73"/>
      <c r="K80" s="73"/>
      <c r="L80" s="73"/>
      <c r="M80" s="73"/>
      <c r="N80" s="213"/>
      <c r="O80" s="213"/>
      <c r="P80" s="213"/>
      <c r="Q80" s="213"/>
      <c r="R80" s="213"/>
    </row>
    <row r="81" spans="2:18" ht="21" x14ac:dyDescent="0.35">
      <c r="B81" s="72"/>
      <c r="C81" s="72"/>
      <c r="D81" s="72"/>
      <c r="E81" s="72"/>
      <c r="F81" s="72"/>
      <c r="G81" s="72"/>
      <c r="H81" s="72"/>
      <c r="I81" s="72"/>
      <c r="J81" s="73"/>
      <c r="K81" s="73"/>
      <c r="L81" s="73"/>
      <c r="M81" s="73"/>
      <c r="N81" s="213"/>
      <c r="O81" s="213"/>
      <c r="P81" s="213"/>
      <c r="Q81" s="213"/>
      <c r="R81" s="213"/>
    </row>
    <row r="98" spans="4:4" x14ac:dyDescent="0.25">
      <c r="D98" s="5"/>
    </row>
    <row r="99" spans="4:4" x14ac:dyDescent="0.25">
      <c r="D99" s="5"/>
    </row>
    <row r="100" spans="4:4" x14ac:dyDescent="0.25">
      <c r="D100" s="5"/>
    </row>
    <row r="101" spans="4:4" x14ac:dyDescent="0.25">
      <c r="D101" s="5"/>
    </row>
    <row r="102" spans="4:4" x14ac:dyDescent="0.25">
      <c r="D102" s="5"/>
    </row>
    <row r="103" spans="4:4" x14ac:dyDescent="0.25">
      <c r="D103" s="5"/>
    </row>
    <row r="104" spans="4:4" x14ac:dyDescent="0.25">
      <c r="D104" s="5"/>
    </row>
    <row r="105" spans="4:4" x14ac:dyDescent="0.25">
      <c r="D105" s="5"/>
    </row>
    <row r="121" spans="3:4" ht="23.25" x14ac:dyDescent="0.25">
      <c r="C121" s="64"/>
      <c r="D121" s="63"/>
    </row>
  </sheetData>
  <sheetProtection algorithmName="SHA-512" hashValue="xZvAN1mZSeTvxMupWp27Uoug48S6rv6tpcvGllXKEESpzYrdQ18S9TYpbfieRpaJ9FGXsEQqake9o2ikfkZ5Nw==" saltValue="sg7FqRcW6CW6FJdy2HD3eQ==" spinCount="100000" sheet="1" objects="1" scenarios="1"/>
  <mergeCells count="7">
    <mergeCell ref="B59:S59"/>
    <mergeCell ref="D3:H3"/>
    <mergeCell ref="B5:H5"/>
    <mergeCell ref="K5:Q5"/>
    <mergeCell ref="T5:V5"/>
    <mergeCell ref="D9:E9"/>
    <mergeCell ref="M9:N9"/>
  </mergeCells>
  <conditionalFormatting sqref="B22:B23">
    <cfRule type="cellIs" dxfId="36" priority="21" operator="equal">
      <formula>"En grande partie réalisée"</formula>
    </cfRule>
    <cfRule type="cellIs" dxfId="35" priority="22" operator="equal">
      <formula>"Réalisée"</formula>
    </cfRule>
    <cfRule type="cellIs" dxfId="34" priority="23" operator="equal">
      <formula>"Partiellement réalisée"</formula>
    </cfRule>
    <cfRule type="cellIs" dxfId="33" priority="24" operator="equal">
      <formula>"Partiellement"</formula>
    </cfRule>
    <cfRule type="cellIs" dxfId="32" priority="25" operator="equal">
      <formula>"NA"</formula>
    </cfRule>
    <cfRule type="containsText" dxfId="31" priority="26" operator="containsText" text="En grande partie">
      <formula>NOT(ISERROR(SEARCH("En grande partie",B22)))</formula>
    </cfRule>
    <cfRule type="containsText" dxfId="30" priority="27" operator="containsText" text="Non">
      <formula>NOT(ISERROR(SEARCH("Non",B22)))</formula>
    </cfRule>
    <cfRule type="containsText" dxfId="29" priority="28" operator="containsText" text="Oui">
      <formula>NOT(ISERROR(SEARCH("Oui",B22)))</formula>
    </cfRule>
  </conditionalFormatting>
  <conditionalFormatting sqref="B22:B23">
    <cfRule type="cellIs" dxfId="28" priority="29" operator="equal">
      <formula>"Abandonnée"</formula>
    </cfRule>
    <cfRule type="cellIs" dxfId="27" priority="29" operator="equal">
      <formula>"A traiter"</formula>
    </cfRule>
  </conditionalFormatting>
  <conditionalFormatting sqref="K28:K29">
    <cfRule type="cellIs" dxfId="26" priority="11" operator="equal">
      <formula>"En grande partie réalisée"</formula>
    </cfRule>
    <cfRule type="cellIs" dxfId="25" priority="12" operator="equal">
      <formula>"Réalisée"</formula>
    </cfRule>
    <cfRule type="cellIs" dxfId="24" priority="13" operator="equal">
      <formula>"Partiellement réalisée"</formula>
    </cfRule>
    <cfRule type="cellIs" dxfId="23" priority="14" operator="equal">
      <formula>"Partiellement"</formula>
    </cfRule>
    <cfRule type="cellIs" dxfId="22" priority="15" operator="equal">
      <formula>"NA"</formula>
    </cfRule>
    <cfRule type="containsText" dxfId="21" priority="16" operator="containsText" text="En grande partie">
      <formula>NOT(ISERROR(SEARCH("En grande partie",K28)))</formula>
    </cfRule>
    <cfRule type="containsText" dxfId="20" priority="17" operator="containsText" text="Non">
      <formula>NOT(ISERROR(SEARCH("Non",K28)))</formula>
    </cfRule>
    <cfRule type="containsText" dxfId="19" priority="18" operator="containsText" text="Oui">
      <formula>NOT(ISERROR(SEARCH("Oui",K28)))</formula>
    </cfRule>
  </conditionalFormatting>
  <conditionalFormatting sqref="T12:T13">
    <cfRule type="cellIs" dxfId="18" priority="1" operator="equal">
      <formula>"En grande partie réalisée"</formula>
    </cfRule>
    <cfRule type="cellIs" dxfId="17" priority="2" operator="equal">
      <formula>"Réalisée"</formula>
    </cfRule>
    <cfRule type="cellIs" dxfId="16" priority="3" operator="equal">
      <formula>"Partiellement réalisée"</formula>
    </cfRule>
    <cfRule type="cellIs" dxfId="15" priority="4" operator="equal">
      <formula>"Partiellement"</formula>
    </cfRule>
    <cfRule type="cellIs" dxfId="14" priority="5" operator="equal">
      <formula>"NA"</formula>
    </cfRule>
    <cfRule type="containsText" dxfId="13" priority="6" operator="containsText" text="En grande partie">
      <formula>NOT(ISERROR(SEARCH("En grande partie",T12)))</formula>
    </cfRule>
    <cfRule type="containsText" dxfId="12" priority="7" operator="containsText" text="Non">
      <formula>NOT(ISERROR(SEARCH("Non",T12)))</formula>
    </cfRule>
    <cfRule type="containsText" dxfId="11" priority="8" operator="containsText" text="Oui">
      <formula>NOT(ISERROR(SEARCH("Oui",T12)))</formula>
    </cfRule>
  </conditionalFormatting>
  <conditionalFormatting sqref="T12:T13">
    <cfRule type="cellIs" dxfId="10" priority="30" operator="equal">
      <formula>"Abandonnée"</formula>
    </cfRule>
    <cfRule type="cellIs" dxfId="9" priority="30" operator="equal">
      <formula>"A traiter"</formula>
    </cfRule>
  </conditionalFormatting>
  <printOptions gridLinesSet="0"/>
  <pageMargins left="0.7" right="0.7" top="0.75" bottom="0.75" header="0.5" footer="0.5"/>
  <pageSetup paperSize="8" scale="4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V539"/>
  <sheetViews>
    <sheetView zoomScale="55" zoomScaleNormal="55" workbookViewId="0">
      <pane ySplit="5" topLeftCell="A6" activePane="bottomLeft" state="frozen"/>
      <selection activeCell="D102" sqref="D102"/>
      <selection pane="bottomLeft" activeCell="I16" sqref="I16"/>
    </sheetView>
  </sheetViews>
  <sheetFormatPr baseColWidth="10" defaultColWidth="11.42578125" defaultRowHeight="15.75" x14ac:dyDescent="0.25"/>
  <cols>
    <col min="1" max="1" width="4.42578125" style="6" customWidth="1"/>
    <col min="2" max="2" width="11.85546875" style="6" bestFit="1" customWidth="1"/>
    <col min="3" max="3" width="91.7109375" style="110" customWidth="1"/>
    <col min="4" max="4" width="26.140625" style="9" bestFit="1" customWidth="1"/>
    <col min="5" max="5" width="54.140625" style="6" customWidth="1"/>
    <col min="6" max="6" width="54.140625" style="129" customWidth="1"/>
    <col min="7" max="7" width="69.140625" style="129" customWidth="1"/>
    <col min="8" max="8" width="27.5703125" style="56" customWidth="1"/>
    <col min="9" max="9" width="24.140625" style="130" customWidth="1"/>
    <col min="10" max="10" width="47.5703125" style="56" customWidth="1"/>
    <col min="11" max="74" width="10.85546875" style="4"/>
    <col min="75" max="16384" width="11.42578125" style="9"/>
  </cols>
  <sheetData>
    <row r="1" spans="1:12" s="4" customFormat="1" ht="28.5" x14ac:dyDescent="0.25">
      <c r="A1" s="3"/>
      <c r="B1" s="3"/>
      <c r="C1" s="131" t="s">
        <v>8</v>
      </c>
      <c r="E1" s="74" t="str">
        <f>'Informations générales'!C17</f>
        <v>Etablissement Test</v>
      </c>
      <c r="F1" s="74"/>
      <c r="G1" s="75"/>
      <c r="H1" s="74"/>
      <c r="I1" s="76"/>
      <c r="J1" s="74"/>
    </row>
    <row r="2" spans="1:12" s="4" customFormat="1" ht="28.5" x14ac:dyDescent="0.25">
      <c r="A2" s="3"/>
      <c r="B2" s="3"/>
      <c r="C2" s="131" t="s">
        <v>163</v>
      </c>
      <c r="E2" s="77">
        <f ca="1">NOW()</f>
        <v>44621.634130555554</v>
      </c>
      <c r="F2" s="76"/>
      <c r="G2" s="76"/>
      <c r="H2" s="76"/>
      <c r="I2" s="76"/>
      <c r="J2" s="76"/>
    </row>
    <row r="3" spans="1:12" ht="46.5" x14ac:dyDescent="0.25">
      <c r="A3" s="555" t="s">
        <v>576</v>
      </c>
      <c r="B3" s="555"/>
      <c r="C3" s="555"/>
      <c r="D3" s="555"/>
      <c r="E3" s="555"/>
      <c r="F3" s="555"/>
      <c r="G3" s="555"/>
      <c r="H3" s="555"/>
      <c r="I3" s="555"/>
      <c r="J3" s="555"/>
    </row>
    <row r="4" spans="1:12" s="4" customFormat="1" ht="3" customHeight="1" x14ac:dyDescent="0.25">
      <c r="A4" s="3"/>
      <c r="B4" s="3"/>
      <c r="C4" s="108"/>
      <c r="E4" s="3"/>
      <c r="F4" s="132"/>
      <c r="G4" s="132"/>
      <c r="H4" s="20"/>
      <c r="I4" s="133"/>
      <c r="J4" s="20"/>
    </row>
    <row r="5" spans="1:12" ht="93.75" x14ac:dyDescent="0.25">
      <c r="A5" s="78" t="s">
        <v>10</v>
      </c>
      <c r="B5" s="112" t="s">
        <v>278</v>
      </c>
      <c r="C5" s="111" t="s">
        <v>164</v>
      </c>
      <c r="D5" s="281" t="s">
        <v>423</v>
      </c>
      <c r="E5" s="79" t="s">
        <v>165</v>
      </c>
      <c r="F5" s="80" t="s">
        <v>166</v>
      </c>
      <c r="G5" s="79" t="s">
        <v>167</v>
      </c>
      <c r="H5" s="79" t="s">
        <v>168</v>
      </c>
      <c r="I5" s="81" t="s">
        <v>169</v>
      </c>
      <c r="J5" s="79" t="s">
        <v>170</v>
      </c>
    </row>
    <row r="6" spans="1:12" s="4" customFormat="1" ht="11.25" customHeight="1" x14ac:dyDescent="0.25">
      <c r="A6" s="3"/>
      <c r="B6" s="3"/>
      <c r="C6" s="108"/>
      <c r="E6" s="3"/>
      <c r="F6" s="132"/>
      <c r="G6" s="132"/>
      <c r="H6" s="20"/>
      <c r="I6" s="133"/>
      <c r="J6" s="20"/>
      <c r="K6" s="28"/>
      <c r="L6" s="28"/>
    </row>
    <row r="7" spans="1:12" ht="36" x14ac:dyDescent="0.25">
      <c r="A7" s="558" t="s">
        <v>171</v>
      </c>
      <c r="B7" s="558"/>
      <c r="C7" s="558"/>
      <c r="D7" s="558"/>
      <c r="E7" s="558"/>
      <c r="F7" s="558"/>
      <c r="G7" s="558"/>
      <c r="H7" s="558"/>
      <c r="I7" s="558"/>
      <c r="J7" s="558"/>
      <c r="K7" s="82"/>
      <c r="L7" s="82"/>
    </row>
    <row r="8" spans="1:12" ht="26.25" x14ac:dyDescent="0.25">
      <c r="A8" s="556" t="s">
        <v>13</v>
      </c>
      <c r="B8" s="556"/>
      <c r="C8" s="556"/>
      <c r="D8" s="556"/>
      <c r="E8" s="556"/>
      <c r="F8" s="508"/>
      <c r="G8" s="556"/>
      <c r="H8" s="556"/>
      <c r="I8" s="556"/>
      <c r="J8" s="556"/>
    </row>
    <row r="9" spans="1:12" ht="31.5" x14ac:dyDescent="0.25">
      <c r="A9" s="19">
        <f>'Grille autoévaluation'!A7</f>
        <v>1</v>
      </c>
      <c r="B9" s="19" t="str">
        <f>IF('Grille autoévaluation'!B7="","",'Grille autoévaluation'!B7)</f>
        <v/>
      </c>
      <c r="C9" s="109" t="str">
        <f>'Grille autoévaluation'!D7</f>
        <v>Des sources actualisées et validées sur le médicament sont disponibles pour les professionnels du bloc opératoire</v>
      </c>
      <c r="D9" s="83" t="str">
        <f>IF('Grille autoévaluation'!E7="","",'Grille autoévaluation'!E7)</f>
        <v/>
      </c>
      <c r="E9" s="336"/>
      <c r="F9" s="36"/>
      <c r="G9" s="418"/>
      <c r="H9" s="419"/>
      <c r="I9" s="420"/>
      <c r="J9" s="99"/>
    </row>
    <row r="10" spans="1:12" ht="63" x14ac:dyDescent="0.25">
      <c r="A10" s="19">
        <f>'Grille autoévaluation'!A8</f>
        <v>2</v>
      </c>
      <c r="B10" s="19" t="str">
        <f>IF('Grille autoévaluation'!B8="","",'Grille autoévaluation'!B8)</f>
        <v/>
      </c>
      <c r="C10" s="109" t="str">
        <f>'Grille autoévaluation'!D8</f>
        <v xml:space="preserve">Les procédures et ressources documentaires relatives à la PECM sont disponibles au bloc opératoire 
</v>
      </c>
      <c r="D10" s="83" t="str">
        <f>IF('Grille autoévaluation'!E8="","",'Grille autoévaluation'!E8)</f>
        <v/>
      </c>
      <c r="E10" s="336"/>
      <c r="F10" s="36"/>
      <c r="G10" s="418"/>
      <c r="H10" s="419"/>
      <c r="I10" s="420"/>
      <c r="J10" s="99"/>
    </row>
    <row r="11" spans="1:12" ht="31.5" x14ac:dyDescent="0.25">
      <c r="A11" s="19">
        <f>'Grille autoévaluation'!A9</f>
        <v>3</v>
      </c>
      <c r="B11" s="19" t="str">
        <f>IF('Grille autoévaluation'!B9="","",'Grille autoévaluation'!B9)</f>
        <v/>
      </c>
      <c r="C11" s="109" t="str">
        <f>'Grille autoévaluation'!D9</f>
        <v xml:space="preserve">Une organisation est en place pour recenser les erreurs et les déclarations dont les évènements indésirables graves aux autorités compétentes </v>
      </c>
      <c r="D11" s="83" t="str">
        <f>IF('Grille autoévaluation'!E9="","",'Grille autoévaluation'!E9)</f>
        <v/>
      </c>
      <c r="E11" s="336"/>
      <c r="F11" s="36"/>
      <c r="G11" s="418"/>
      <c r="H11" s="419"/>
      <c r="I11" s="420"/>
      <c r="J11" s="99"/>
    </row>
    <row r="12" spans="1:12" ht="26.25" x14ac:dyDescent="0.25">
      <c r="A12" s="559" t="s">
        <v>19</v>
      </c>
      <c r="B12" s="559"/>
      <c r="C12" s="559"/>
      <c r="D12" s="559"/>
      <c r="E12" s="559"/>
      <c r="F12" s="490"/>
      <c r="G12" s="559"/>
      <c r="H12" s="559"/>
      <c r="I12" s="559"/>
      <c r="J12" s="559"/>
    </row>
    <row r="13" spans="1:12" ht="26.25" x14ac:dyDescent="0.25">
      <c r="A13" s="557" t="s">
        <v>20</v>
      </c>
      <c r="B13" s="557"/>
      <c r="C13" s="557"/>
      <c r="D13" s="557"/>
      <c r="E13" s="557"/>
      <c r="F13" s="557"/>
      <c r="G13" s="557"/>
      <c r="H13" s="557"/>
      <c r="I13" s="557"/>
      <c r="J13" s="557"/>
    </row>
    <row r="14" spans="1:12" ht="105" x14ac:dyDescent="0.25">
      <c r="A14" s="19">
        <f>'Grille autoévaluation'!A12</f>
        <v>4</v>
      </c>
      <c r="B14" s="19" t="str">
        <f>IF('Grille autoévaluation'!B12="","",'Grille autoévaluation'!B12)</f>
        <v>2.2-12 
Parcours traceur 
(chirurgie et interventionnelle - Impératif)</v>
      </c>
      <c r="C14" s="109" t="str">
        <f>'Grille autoévaluation'!D12</f>
        <v>La check-list est adaptée à tous les plateaux techniques interventionnels.</v>
      </c>
      <c r="D14" s="83" t="str">
        <f>IF('Grille autoévaluation'!E12="","",'Grille autoévaluation'!E12)</f>
        <v/>
      </c>
      <c r="E14" s="336"/>
      <c r="F14" s="36"/>
      <c r="G14" s="418"/>
      <c r="H14" s="419"/>
      <c r="I14" s="420"/>
      <c r="J14" s="99"/>
    </row>
    <row r="15" spans="1:12" ht="105" x14ac:dyDescent="0.25">
      <c r="A15" s="19">
        <f>'Grille autoévaluation'!A13</f>
        <v>5</v>
      </c>
      <c r="B15" s="19" t="str">
        <f>IF('Grille autoévaluation'!B13="","",'Grille autoévaluation'!B13)</f>
        <v>2.2-12 
Parcours traceur 
(chirurgie et interventionnelle - Impératif)</v>
      </c>
      <c r="C15" s="109" t="str">
        <f>'Grille autoévaluation'!D13</f>
        <v>La check-list au bloc opératoire est mise en œuvre de façon systématique (exhaustivité de la réalisation et du remplissage)</v>
      </c>
      <c r="D15" s="83" t="str">
        <f>IF('Grille autoévaluation'!E13="","",'Grille autoévaluation'!E13)</f>
        <v/>
      </c>
      <c r="E15" s="336"/>
      <c r="F15" s="36"/>
      <c r="G15" s="418"/>
      <c r="H15" s="419"/>
      <c r="I15" s="420"/>
      <c r="J15" s="99"/>
    </row>
    <row r="16" spans="1:12" ht="105" x14ac:dyDescent="0.25">
      <c r="A16" s="19">
        <f>'Grille autoévaluation'!A14</f>
        <v>6</v>
      </c>
      <c r="B16" s="19" t="str">
        <f>IF('Grille autoévaluation'!B14="","",'Grille autoévaluation'!B14)</f>
        <v>2.2-12 
Parcours traceur 
(chirurgie et interventionnelle - Impératif)</v>
      </c>
      <c r="C16" s="109" t="str">
        <f>'Grille autoévaluation'!D14</f>
        <v>La check-list est réalisée de façon exhaustive à chaque étape : avant induction le cas échéant, avant le geste et avant la sortie de la salle.</v>
      </c>
      <c r="D16" s="83" t="str">
        <f>IF('Grille autoévaluation'!E14="","",'Grille autoévaluation'!E14)</f>
        <v/>
      </c>
      <c r="E16" s="336"/>
      <c r="F16" s="36"/>
      <c r="G16" s="418"/>
      <c r="H16" s="419"/>
      <c r="I16" s="420"/>
      <c r="J16" s="99"/>
    </row>
    <row r="17" spans="1:10" ht="105" x14ac:dyDescent="0.25">
      <c r="A17" s="19">
        <f>'Grille autoévaluation'!A15</f>
        <v>7</v>
      </c>
      <c r="B17" s="19" t="str">
        <f>IF('Grille autoévaluation'!B15="","",'Grille autoévaluation'!B15)</f>
        <v>2.2-12 
Parcours traceur 
(chirurgie et interventionnelle - Impératif)</v>
      </c>
      <c r="C17" s="109" t="str">
        <f>'Grille autoévaluation'!D15</f>
        <v>La check-list est réalisée en présence des personnes concernées</v>
      </c>
      <c r="D17" s="83" t="str">
        <f>IF('Grille autoévaluation'!E15="","",'Grille autoévaluation'!E15)</f>
        <v/>
      </c>
      <c r="E17" s="336"/>
      <c r="F17" s="36"/>
      <c r="G17" s="418"/>
      <c r="H17" s="419"/>
      <c r="I17" s="420"/>
      <c r="J17" s="99"/>
    </row>
    <row r="18" spans="1:10" ht="26.25" x14ac:dyDescent="0.25">
      <c r="A18" s="528" t="s">
        <v>514</v>
      </c>
      <c r="B18" s="529"/>
      <c r="C18" s="529"/>
      <c r="D18" s="529"/>
      <c r="E18" s="529"/>
      <c r="F18" s="529"/>
      <c r="G18" s="529"/>
      <c r="H18" s="529"/>
      <c r="I18" s="529"/>
      <c r="J18" s="529"/>
    </row>
    <row r="19" spans="1:10" ht="150" x14ac:dyDescent="0.25">
      <c r="A19" s="19">
        <f>'Grille autoévaluation'!A17</f>
        <v>8</v>
      </c>
      <c r="B19" s="19" t="str">
        <f>IF('Grille autoévaluation'!B17="","",'Grille autoévaluation'!B17)</f>
        <v>Manuel certification HAS septembre 2021
2.3-01 
Observation
(tout l'EDS - Standard)</v>
      </c>
      <c r="C19" s="109" t="str">
        <f>'Grille autoévaluation'!D12</f>
        <v>La check-list est adaptée à tous les plateaux techniques interventionnels.</v>
      </c>
      <c r="D19" s="83" t="str">
        <f>IF('Grille autoévaluation'!E12="","",'Grille autoévaluation'!E12)</f>
        <v/>
      </c>
      <c r="E19" s="336"/>
      <c r="F19" s="36"/>
      <c r="G19" s="418"/>
      <c r="H19" s="419"/>
      <c r="I19" s="420"/>
      <c r="J19" s="99"/>
    </row>
    <row r="20" spans="1:10" ht="26.25" x14ac:dyDescent="0.25">
      <c r="A20" s="557" t="s">
        <v>21</v>
      </c>
      <c r="B20" s="557"/>
      <c r="C20" s="557"/>
      <c r="D20" s="557"/>
      <c r="E20" s="557"/>
      <c r="F20" s="557"/>
      <c r="G20" s="557"/>
      <c r="H20" s="557"/>
      <c r="I20" s="557"/>
      <c r="J20" s="557"/>
    </row>
    <row r="21" spans="1:10" ht="45" x14ac:dyDescent="0.25">
      <c r="A21" s="19">
        <f>'Grille autoévaluation'!A19</f>
        <v>9</v>
      </c>
      <c r="B21" s="19" t="str">
        <f>IF('Grille autoévaluation'!B19="","",'Grille autoévaluation'!B19)</f>
        <v xml:space="preserve">2.3-06
Traceur ciblé </v>
      </c>
      <c r="C21" s="109" t="str">
        <f>'Grille autoévaluation'!D19</f>
        <v>L'équipe dispose de la liste des médicaments à risque utilisés dans leur service et en a connaissance.</v>
      </c>
      <c r="D21" s="83" t="str">
        <f>IF('Grille autoévaluation'!E19="","",'Grille autoévaluation'!E19)</f>
        <v/>
      </c>
      <c r="E21" s="336"/>
      <c r="F21" s="36"/>
      <c r="G21" s="418"/>
      <c r="H21" s="419"/>
      <c r="I21" s="420"/>
      <c r="J21" s="99"/>
    </row>
    <row r="22" spans="1:10" ht="31.5" x14ac:dyDescent="0.25">
      <c r="A22" s="19">
        <f>'Grille autoévaluation'!A20</f>
        <v>10</v>
      </c>
      <c r="B22" s="19" t="str">
        <f>IF('Grille autoévaluation'!B20="","",'Grille autoévaluation'!B20)</f>
        <v/>
      </c>
      <c r="C22" s="109" t="str">
        <f>'Grille autoévaluation'!D20</f>
        <v xml:space="preserve">Les professionnels sont formés et incités au signalement des erreurs médicamenteuses par la structure </v>
      </c>
      <c r="D22" s="83" t="str">
        <f>IF('Grille autoévaluation'!E20="","",'Grille autoévaluation'!E20)</f>
        <v/>
      </c>
      <c r="E22" s="336"/>
      <c r="F22" s="36"/>
      <c r="G22" s="418"/>
      <c r="H22" s="419"/>
      <c r="I22" s="420"/>
      <c r="J22" s="99"/>
    </row>
    <row r="23" spans="1:10" ht="120" x14ac:dyDescent="0.25">
      <c r="A23" s="19">
        <f>'Grille autoévaluation'!A21</f>
        <v>11</v>
      </c>
      <c r="B23" s="19" t="str">
        <f>IF('Grille autoévaluation'!B21="","",'Grille autoévaluation'!B21)</f>
        <v xml:space="preserve">2.4-04
Parcours traceur
(tout l'établissement - impératif)
</v>
      </c>
      <c r="C23" s="109" t="str">
        <f>'Grille autoévaluation'!D21</f>
        <v>Les EIAS sont déclarés et partagés.</v>
      </c>
      <c r="D23" s="83" t="str">
        <f>IF('Grille autoévaluation'!E21="","",'Grille autoévaluation'!E21)</f>
        <v/>
      </c>
      <c r="E23" s="336"/>
      <c r="F23" s="36"/>
      <c r="G23" s="418"/>
      <c r="H23" s="419"/>
      <c r="I23" s="420"/>
      <c r="J23" s="99"/>
    </row>
    <row r="24" spans="1:10" ht="75" x14ac:dyDescent="0.25">
      <c r="A24" s="19">
        <f>'Grille autoévaluation'!A22</f>
        <v>12</v>
      </c>
      <c r="B24" s="19" t="str">
        <f>IF('Grille autoévaluation'!B22="","",'Grille autoévaluation'!B22)</f>
        <v>3.7-04
Traceur ciblé
(tout l'ES standard)</v>
      </c>
      <c r="C24" s="109" t="str">
        <f>'Grille autoévaluation'!D22</f>
        <v>Les équipes déclarent et partagent les événements indésirables associés aux soins.</v>
      </c>
      <c r="D24" s="83" t="str">
        <f>IF('Grille autoévaluation'!E22="","",'Grille autoévaluation'!E22)</f>
        <v/>
      </c>
      <c r="E24" s="336"/>
      <c r="F24" s="215"/>
      <c r="G24" s="418"/>
      <c r="H24" s="419"/>
      <c r="I24" s="420"/>
      <c r="J24" s="99"/>
    </row>
    <row r="25" spans="1:10" ht="105" x14ac:dyDescent="0.25">
      <c r="A25" s="19">
        <f>'Grille autoévaluation'!A23</f>
        <v>13</v>
      </c>
      <c r="B25" s="19" t="str">
        <f>IF('Grille autoévaluation'!B23="","",'Grille autoévaluation'!B23)</f>
        <v>2.4-03
Parcours traceur
(tout l'établissement - standard)</v>
      </c>
      <c r="C25" s="109" t="str">
        <f>'Grille autoévaluation'!D23</f>
        <v>• Les équipes recueillent leurs indicateurs qualité et sécurité des soins.
• Les équipes analysent et mettent en place des actions d’amélioration pour leurs indicateurs qualité et sécurité des soins.</v>
      </c>
      <c r="D25" s="83" t="str">
        <f>IF('Grille autoévaluation'!E23="","",'Grille autoévaluation'!E23)</f>
        <v/>
      </c>
      <c r="E25" s="336"/>
      <c r="F25" s="36"/>
      <c r="G25" s="418"/>
      <c r="H25" s="419"/>
      <c r="I25" s="420"/>
      <c r="J25" s="99"/>
    </row>
    <row r="26" spans="1:10" ht="26.25" x14ac:dyDescent="0.25">
      <c r="A26" s="502" t="s">
        <v>30</v>
      </c>
      <c r="B26" s="537"/>
      <c r="C26" s="537"/>
      <c r="D26" s="537"/>
      <c r="E26" s="537"/>
      <c r="F26" s="537"/>
      <c r="G26" s="537"/>
      <c r="H26" s="537"/>
      <c r="I26" s="537"/>
      <c r="J26" s="537"/>
    </row>
    <row r="27" spans="1:10" ht="31.5" x14ac:dyDescent="0.25">
      <c r="A27" s="19">
        <f>'Grille autoévaluation'!A25</f>
        <v>14</v>
      </c>
      <c r="B27" s="19" t="str">
        <f>IF('Grille autoévaluation'!B25="","",'Grille autoévaluation'!B25)</f>
        <v/>
      </c>
      <c r="C27" s="109" t="str">
        <f>'Grille autoévaluation'!D25</f>
        <v xml:space="preserve">Tous les nouveaux arrivants ont bénéficié d'une information / sensibilisation sur les modalités de la PECM au bloc opératoire (guide du nouvel arrivant) </v>
      </c>
      <c r="D27" s="83" t="str">
        <f>IF('Grille autoévaluation'!E25="","",'Grille autoévaluation'!E25)</f>
        <v/>
      </c>
      <c r="E27" s="336"/>
      <c r="F27" s="36"/>
      <c r="G27" s="418"/>
      <c r="H27" s="419"/>
      <c r="I27" s="420"/>
      <c r="J27" s="99"/>
    </row>
    <row r="28" spans="1:10" ht="75" x14ac:dyDescent="0.25">
      <c r="A28" s="19">
        <f>'Grille autoévaluation'!A26</f>
        <v>15</v>
      </c>
      <c r="B28" s="19" t="str">
        <f>IF('Grille autoévaluation'!B26="","",'Grille autoévaluation'!B26)</f>
        <v>2.3-06 Traceur ciblé  
(tout l'ES - impératif)</v>
      </c>
      <c r="C28" s="109" t="str">
        <f>'Grille autoévaluation'!D26</f>
        <v>• Les professionnels concernés sont sensibilisés et formés aux risques spécifiques induits par l’utilisation de ces médicaments à risque</v>
      </c>
      <c r="D28" s="83" t="str">
        <f>IF('Grille autoévaluation'!E26="","",'Grille autoévaluation'!E26)</f>
        <v/>
      </c>
      <c r="E28" s="336"/>
      <c r="F28" s="36"/>
      <c r="G28" s="418"/>
      <c r="H28" s="419"/>
      <c r="I28" s="420"/>
      <c r="J28" s="99"/>
    </row>
    <row r="29" spans="1:10" ht="31.5" x14ac:dyDescent="0.25">
      <c r="A29" s="19">
        <f>'Grille autoévaluation'!A27</f>
        <v>16</v>
      </c>
      <c r="B29" s="19" t="str">
        <f>IF('Grille autoévaluation'!B27="","",'Grille autoévaluation'!B27)</f>
        <v/>
      </c>
      <c r="C29" s="109" t="str">
        <f>'Grille autoévaluation'!D27</f>
        <v>Une information des professionnels est réalisée sur les nouveaux produits, nouveaux médicaments, nouveaux matériels, nouvelles procédures afin de limiter les risques induits.</v>
      </c>
      <c r="D29" s="83" t="str">
        <f>IF('Grille autoévaluation'!E27="","",'Grille autoévaluation'!E27)</f>
        <v/>
      </c>
      <c r="E29" s="336"/>
      <c r="F29" s="36"/>
      <c r="G29" s="418"/>
      <c r="H29" s="419"/>
      <c r="I29" s="420"/>
      <c r="J29" s="99"/>
    </row>
    <row r="30" spans="1:10" ht="31.5" x14ac:dyDescent="0.25">
      <c r="A30" s="19">
        <f>'Grille autoévaluation'!A28</f>
        <v>17</v>
      </c>
      <c r="B30" s="19" t="str">
        <f>IF('Grille autoévaluation'!B28="","",'Grille autoévaluation'!B28)</f>
        <v/>
      </c>
      <c r="C30" s="109" t="str">
        <f>'Grille autoévaluation'!D28</f>
        <v>Une sensibilisation et/ou formation aux interruptions de tâches lors de la préparation des médicaments est déployée dans la structure</v>
      </c>
      <c r="D30" s="83" t="str">
        <f>IF('Grille autoévaluation'!E28="","",'Grille autoévaluation'!E28)</f>
        <v/>
      </c>
      <c r="E30" s="336"/>
      <c r="F30" s="36"/>
      <c r="G30" s="418"/>
      <c r="H30" s="419"/>
      <c r="I30" s="420"/>
      <c r="J30" s="99"/>
    </row>
    <row r="31" spans="1:10" ht="26.25" x14ac:dyDescent="0.25">
      <c r="A31" s="502" t="s">
        <v>37</v>
      </c>
      <c r="B31" s="537"/>
      <c r="C31" s="537"/>
      <c r="D31" s="537"/>
      <c r="E31" s="537"/>
      <c r="F31" s="537"/>
      <c r="G31" s="537"/>
      <c r="H31" s="537"/>
      <c r="I31" s="537"/>
      <c r="J31" s="551"/>
    </row>
    <row r="32" spans="1:10" ht="31.5" x14ac:dyDescent="0.25">
      <c r="A32" s="19">
        <f>'Grille autoévaluation'!A30</f>
        <v>18</v>
      </c>
      <c r="B32" s="19" t="str">
        <f>IF('Grille autoévaluation'!B30="","",'Grille autoévaluation'!B30)</f>
        <v/>
      </c>
      <c r="C32" s="109" t="str">
        <f>'Grille autoévaluation'!D30</f>
        <v>Le circuit est informatisé de la prescription jusqu'à l’administration, reliée au dossier patient et accessible au bloc opératoire</v>
      </c>
      <c r="D32" s="83" t="str">
        <f>IF('Grille autoévaluation'!E30="","",'Grille autoévaluation'!E30)</f>
        <v/>
      </c>
      <c r="E32" s="336"/>
      <c r="F32" s="36"/>
      <c r="G32" s="418"/>
      <c r="H32" s="419"/>
      <c r="I32" s="420"/>
      <c r="J32" s="99"/>
    </row>
    <row r="33" spans="1:10" ht="31.5" x14ac:dyDescent="0.25">
      <c r="A33" s="19">
        <f>'Grille autoévaluation'!A31</f>
        <v>19</v>
      </c>
      <c r="B33" s="19" t="str">
        <f>IF('Grille autoévaluation'!B31="","",'Grille autoévaluation'!B31)</f>
        <v/>
      </c>
      <c r="C33" s="109" t="str">
        <f>'Grille autoévaluation'!D31</f>
        <v>Les logiciels ou supports d’anesthésie, chirurgie, SSPI, USC sont interfacés et permettent la continuité des prescriptions entre le bloc opératoire et les services de soins</v>
      </c>
      <c r="D33" s="83" t="str">
        <f>IF('Grille autoévaluation'!E31="","",'Grille autoévaluation'!E31)</f>
        <v/>
      </c>
      <c r="E33" s="336"/>
      <c r="F33" s="36"/>
      <c r="G33" s="418"/>
      <c r="H33" s="419"/>
      <c r="I33" s="420"/>
      <c r="J33" s="99"/>
    </row>
    <row r="34" spans="1:10" ht="31.5" x14ac:dyDescent="0.25">
      <c r="A34" s="19">
        <f>'Grille autoévaluation'!A32</f>
        <v>20</v>
      </c>
      <c r="B34" s="19" t="str">
        <f>IF('Grille autoévaluation'!B32="","",'Grille autoévaluation'!B32)</f>
        <v/>
      </c>
      <c r="C34" s="109" t="str">
        <f>'Grille autoévaluation'!D32</f>
        <v>Des systèmes d'alertes et de rappels dans le système d'information de l’établissement pour aider à contrôler que des tâches programmées en amont de l'intervention sont mises en place</v>
      </c>
      <c r="D34" s="83" t="str">
        <f>IF('Grille autoévaluation'!E32="","",'Grille autoévaluation'!E32)</f>
        <v/>
      </c>
      <c r="E34" s="336"/>
      <c r="F34" s="36"/>
      <c r="G34" s="418"/>
      <c r="H34" s="419"/>
      <c r="I34" s="420"/>
      <c r="J34" s="99"/>
    </row>
    <row r="35" spans="1:10" ht="26.25" customHeight="1" x14ac:dyDescent="0.25">
      <c r="A35" s="502" t="str">
        <f>'Grille autoévaluation'!A33</f>
        <v xml:space="preserve">MISE EN ŒUVRE DE LA POLITIQUE DE MANAGEMENT DE LA PECM </v>
      </c>
      <c r="B35" s="537"/>
      <c r="C35" s="537"/>
      <c r="D35" s="537"/>
      <c r="E35" s="537"/>
      <c r="F35" s="537"/>
      <c r="G35" s="537"/>
      <c r="H35" s="537"/>
      <c r="I35" s="537"/>
      <c r="J35" s="551"/>
    </row>
    <row r="36" spans="1:10" ht="31.5" x14ac:dyDescent="0.25">
      <c r="A36" s="19">
        <f>'Grille autoévaluation'!A34</f>
        <v>21</v>
      </c>
      <c r="B36" s="19" t="str">
        <f>IF('Grille autoévaluation'!B34="","",'Grille autoévaluation'!B34)</f>
        <v/>
      </c>
      <c r="C36" s="109" t="str">
        <f>'Grille autoévaluation'!D34</f>
        <v xml:space="preserve">Les professionnels du BO ont connaissance des documents et procédures relatives à la PECM et savent comment y accéder </v>
      </c>
      <c r="D36" s="83" t="str">
        <f>IF('Grille autoévaluation'!E34="","",'Grille autoévaluation'!E34)</f>
        <v/>
      </c>
      <c r="E36" s="336"/>
      <c r="F36" s="36"/>
      <c r="G36" s="418"/>
      <c r="H36" s="419"/>
      <c r="I36" s="420"/>
      <c r="J36" s="99"/>
    </row>
    <row r="37" spans="1:10" ht="26.25" customHeight="1" x14ac:dyDescent="0.25">
      <c r="A37" s="502" t="str">
        <f>'Grille autoévaluation'!A35</f>
        <v xml:space="preserve">BILAN DE SORTIE ou TRANSFERT </v>
      </c>
      <c r="B37" s="537"/>
      <c r="C37" s="537"/>
      <c r="D37" s="537"/>
      <c r="E37" s="537"/>
      <c r="F37" s="537"/>
      <c r="G37" s="537"/>
      <c r="H37" s="537"/>
      <c r="I37" s="537"/>
      <c r="J37" s="551"/>
    </row>
    <row r="38" spans="1:10" ht="141.75" x14ac:dyDescent="0.25">
      <c r="A38" s="19">
        <f>'Grille autoévaluation'!A36</f>
        <v>22</v>
      </c>
      <c r="B38" s="19" t="str">
        <f>IF('Grille autoévaluation'!B36="","",'Grille autoévaluation'!B36)</f>
        <v>2.2-20
Parcours traceur
(tout l'ES - standard)</v>
      </c>
      <c r="C38" s="109" t="str">
        <f>'Grille autoévaluation'!D36</f>
        <v>• Une lettre de liaison est remise au patient avec les explications, par un médecin, le jour de sa sortie en cas de retour à domicile, et le dossier médical partagé est mis à jour le cas échéant.
• L’organisation des soins à la sortie et les prescriptions, avec le matériel nécessaire, sont prévues en amont de la sortie.
• Les informations permettant la continuité des soins lors d’un transfert intra ou extrahospitalier intègrent : l’identité complète du patient, les antécédents, les facteurs de risque, les conclusions de l’hospitalisation du service adresseur, les résultats des derniers examens complémentaires, les prescriptions</v>
      </c>
      <c r="D38" s="83" t="str">
        <f>IF('Grille autoévaluation'!E36="","",'Grille autoévaluation'!E36)</f>
        <v/>
      </c>
      <c r="E38" s="336"/>
      <c r="F38" s="36"/>
      <c r="G38" s="418"/>
      <c r="H38" s="419"/>
      <c r="I38" s="420"/>
      <c r="J38" s="99"/>
    </row>
    <row r="39" spans="1:10" ht="75" x14ac:dyDescent="0.25">
      <c r="A39" s="19">
        <f>'Grille autoévaluation'!A37</f>
        <v>23</v>
      </c>
      <c r="B39" s="19" t="str">
        <f>IF('Grille autoévaluation'!B37="","",'Grille autoévaluation'!B37)</f>
        <v>2.3-03 
Parcours traceur 
(tout l'ES - standard)</v>
      </c>
      <c r="C39" s="109" t="str">
        <f>'Grille autoévaluation'!D37</f>
        <v>Le bilan thérapeutique est présent dans le dossier du
patient (lettre de liaison ou document de transfert entre
deux services)</v>
      </c>
      <c r="D39" s="83" t="str">
        <f>IF('Grille autoévaluation'!E37="","",'Grille autoévaluation'!E37)</f>
        <v/>
      </c>
      <c r="E39" s="336"/>
      <c r="F39" s="36"/>
      <c r="G39" s="418"/>
      <c r="H39" s="419"/>
      <c r="I39" s="420"/>
      <c r="J39" s="99"/>
    </row>
    <row r="40" spans="1:10" ht="26.25" x14ac:dyDescent="0.25">
      <c r="A40" s="502" t="str">
        <f>'Grille autoévaluation'!A38</f>
        <v>PHARMACIE</v>
      </c>
      <c r="B40" s="537"/>
      <c r="C40" s="537"/>
      <c r="D40" s="537"/>
      <c r="E40" s="537"/>
      <c r="F40" s="537"/>
      <c r="G40" s="537"/>
      <c r="H40" s="537"/>
      <c r="I40" s="537"/>
      <c r="J40" s="551"/>
    </row>
    <row r="41" spans="1:10" ht="47.25" x14ac:dyDescent="0.25">
      <c r="A41" s="19">
        <f>'Grille autoévaluation'!A39</f>
        <v>24</v>
      </c>
      <c r="B41" s="19" t="str">
        <f>IF('Grille autoévaluation'!B39="","",'Grille autoévaluation'!B39)</f>
        <v/>
      </c>
      <c r="C41" s="109" t="str">
        <f>'Grille autoévaluation'!D39</f>
        <v xml:space="preserve">La politique de référencement et d’achat des médicaments de l’établissement de santé prend en compte et évite au maximum la coexistence de similitude de forme, de couleur et de dénomination entre les médicaments à risques </v>
      </c>
      <c r="D41" s="83" t="str">
        <f>IF('Grille autoévaluation'!E39="","",'Grille autoévaluation'!E39)</f>
        <v/>
      </c>
      <c r="E41" s="336"/>
      <c r="F41" s="36"/>
      <c r="G41" s="418"/>
      <c r="H41" s="419"/>
      <c r="I41" s="420"/>
      <c r="J41" s="99"/>
    </row>
    <row r="42" spans="1:10" ht="31.5" x14ac:dyDescent="0.25">
      <c r="A42" s="19">
        <f>'Grille autoévaluation'!A40</f>
        <v>25</v>
      </c>
      <c r="B42" s="19" t="str">
        <f>IF('Grille autoévaluation'!B40="","",'Grille autoévaluation'!B40)</f>
        <v/>
      </c>
      <c r="C42" s="109" t="str">
        <f>'Grille autoévaluation'!D40</f>
        <v>Une organisation garantissant la gestion et prise en compte des alertes sanitaires concernant les produits de santé est définie (retrait de lot, alertes)</v>
      </c>
      <c r="D42" s="83" t="str">
        <f>IF('Grille autoévaluation'!E40="","",'Grille autoévaluation'!E40)</f>
        <v/>
      </c>
      <c r="E42" s="336"/>
      <c r="F42" s="36"/>
      <c r="G42" s="418"/>
      <c r="H42" s="419"/>
      <c r="I42" s="420"/>
      <c r="J42" s="99"/>
    </row>
    <row r="43" spans="1:10" x14ac:dyDescent="0.25">
      <c r="A43" s="19">
        <f>'Grille autoévaluation'!A41</f>
        <v>26</v>
      </c>
      <c r="B43" s="19" t="str">
        <f>IF('Grille autoévaluation'!B41="","",'Grille autoévaluation'!B41)</f>
        <v/>
      </c>
      <c r="C43" s="109" t="str">
        <f>'Grille autoévaluation'!D41</f>
        <v>Un pharmacien et un préparateur en pharmacie sont référents pour chaque bloc</v>
      </c>
      <c r="D43" s="83" t="str">
        <f>IF('Grille autoévaluation'!E41="","",'Grille autoévaluation'!E41)</f>
        <v/>
      </c>
      <c r="E43" s="336"/>
      <c r="F43" s="36"/>
      <c r="G43" s="418"/>
      <c r="H43" s="419"/>
      <c r="I43" s="420"/>
      <c r="J43" s="99"/>
    </row>
    <row r="44" spans="1:10" ht="75" x14ac:dyDescent="0.25">
      <c r="A44" s="19">
        <f>'Grille autoévaluation'!A42</f>
        <v>27</v>
      </c>
      <c r="B44" s="19" t="str">
        <f>IF('Grille autoévaluation'!B42="","",'Grille autoévaluation'!B42)</f>
        <v>2.2-07 
Traceur ciblé 
(tout l'ES - avancé)</v>
      </c>
      <c r="C44" s="109" t="str">
        <f>'Grille autoévaluation'!D42</f>
        <v>L’établissement a identifié des secteurs, des situations ou des profils de patients pour lesquels il est pertinent de développer la conciliation des traitements médicamenteux</v>
      </c>
      <c r="D44" s="83" t="str">
        <f>IF('Grille autoévaluation'!E42="","",'Grille autoévaluation'!E42)</f>
        <v/>
      </c>
      <c r="E44" s="336"/>
      <c r="F44" s="36"/>
      <c r="G44" s="418"/>
      <c r="H44" s="419"/>
      <c r="I44" s="420"/>
      <c r="J44" s="99"/>
    </row>
    <row r="45" spans="1:10" ht="75" x14ac:dyDescent="0.25">
      <c r="A45" s="19">
        <f>'Grille autoévaluation'!A43</f>
        <v>28</v>
      </c>
      <c r="B45" s="19" t="str">
        <f>IF('Grille autoévaluation'!B43="","",'Grille autoévaluation'!B43)</f>
        <v>2.2-07 
Traceur ciblé 
(tout l'ES - avancé)</v>
      </c>
      <c r="C45" s="109" t="str">
        <f>'Grille autoévaluation'!D43</f>
        <v>La conciliation médicamenteuse est mise en œuvre pour les situations les plus à risque.</v>
      </c>
      <c r="D45" s="83" t="str">
        <f>IF('Grille autoévaluation'!E43="","",'Grille autoévaluation'!E43)</f>
        <v/>
      </c>
      <c r="E45" s="336"/>
      <c r="F45" s="36"/>
      <c r="G45" s="418"/>
      <c r="H45" s="419"/>
      <c r="I45" s="420"/>
      <c r="J45" s="99"/>
    </row>
    <row r="46" spans="1:10" ht="75" x14ac:dyDescent="0.25">
      <c r="A46" s="19">
        <f>'Grille autoévaluation'!A44</f>
        <v>29</v>
      </c>
      <c r="B46" s="19" t="str">
        <f>IF('Grille autoévaluation'!B44="","",'Grille autoévaluation'!B44)</f>
        <v>2.3-03 
Parcours traceur 
(tout l'ES - standard)</v>
      </c>
      <c r="C46" s="109" t="str">
        <f>'Grille autoévaluation'!D44</f>
        <v xml:space="preserve">L’analyse pharmaceutique est organisée et pertinente et intègre les informations du dossier pharmaceutique s’il existe, et les interventions pharmaceutiques sont prises en compte </v>
      </c>
      <c r="D46" s="83" t="str">
        <f>IF('Grille autoévaluation'!E44="","",'Grille autoévaluation'!E44)</f>
        <v/>
      </c>
      <c r="E46" s="336"/>
      <c r="F46" s="36"/>
      <c r="G46" s="418"/>
      <c r="H46" s="419"/>
      <c r="I46" s="420"/>
      <c r="J46" s="99"/>
    </row>
    <row r="47" spans="1:10" x14ac:dyDescent="0.25">
      <c r="A47" s="19">
        <f>'Grille autoévaluation'!A45</f>
        <v>30</v>
      </c>
      <c r="B47" s="19" t="str">
        <f>IF('Grille autoévaluation'!B45="","",'Grille autoévaluation'!B45)</f>
        <v/>
      </c>
      <c r="C47" s="109" t="str">
        <f>'Grille autoévaluation'!D45</f>
        <v>Un avis pharmaceutique peut être demandé à tout moment</v>
      </c>
      <c r="D47" s="83" t="str">
        <f>IF('Grille autoévaluation'!E45="","",'Grille autoévaluation'!E45)</f>
        <v/>
      </c>
      <c r="E47" s="336"/>
      <c r="F47" s="36"/>
      <c r="G47" s="418"/>
      <c r="H47" s="419"/>
      <c r="I47" s="420"/>
      <c r="J47" s="99"/>
    </row>
    <row r="48" spans="1:10" ht="31.5" x14ac:dyDescent="0.25">
      <c r="A48" s="19">
        <f>'Grille autoévaluation'!A46</f>
        <v>31</v>
      </c>
      <c r="B48" s="19" t="str">
        <f>IF('Grille autoévaluation'!B46="","",'Grille autoévaluation'!B46)</f>
        <v/>
      </c>
      <c r="C48" s="109" t="str">
        <f>'Grille autoévaluation'!D46</f>
        <v>Les modalités de commande entre la pharmacie et le bloc opératoire identifient les produits thermosensibles pour assurer une réception identifiée des autres produits</v>
      </c>
      <c r="D48" s="83" t="str">
        <f>IF('Grille autoévaluation'!E46="","",'Grille autoévaluation'!E46)</f>
        <v/>
      </c>
      <c r="E48" s="336"/>
      <c r="F48" s="36"/>
      <c r="G48" s="418"/>
      <c r="H48" s="419"/>
      <c r="I48" s="420"/>
      <c r="J48" s="99"/>
    </row>
    <row r="49" spans="1:10" ht="31.5" x14ac:dyDescent="0.25">
      <c r="A49" s="19">
        <f>'Grille autoévaluation'!A47</f>
        <v>32</v>
      </c>
      <c r="B49" s="19" t="str">
        <f>IF('Grille autoévaluation'!B47="","",'Grille autoévaluation'!B47)</f>
        <v/>
      </c>
      <c r="C49" s="109" t="str">
        <f>'Grille autoévaluation'!D47</f>
        <v>Il existe une base documentaire mise à jour régulièrement sur les conditions de conservation des produits thermosensibles</v>
      </c>
      <c r="D49" s="83" t="str">
        <f>IF('Grille autoévaluation'!E47="","",'Grille autoévaluation'!E47)</f>
        <v/>
      </c>
      <c r="E49" s="336"/>
      <c r="F49" s="36"/>
      <c r="G49" s="418"/>
      <c r="H49" s="419"/>
      <c r="I49" s="420"/>
      <c r="J49" s="99"/>
    </row>
    <row r="50" spans="1:10" ht="31.5" x14ac:dyDescent="0.25">
      <c r="A50" s="19">
        <f>'Grille autoévaluation'!A48</f>
        <v>33</v>
      </c>
      <c r="B50" s="19" t="str">
        <f>IF('Grille autoévaluation'!B48="","",'Grille autoévaluation'!B48)</f>
        <v/>
      </c>
      <c r="C50" s="109" t="str">
        <f>'Grille autoévaluation'!D48</f>
        <v>La transmission à la pharmacie des prescriptions établies en consultations préopératoires permet, à l’arrivée du patient, la mise à disposition des médicaments nécessaires</v>
      </c>
      <c r="D50" s="83" t="str">
        <f>IF('Grille autoévaluation'!E48="","",'Grille autoévaluation'!E48)</f>
        <v/>
      </c>
      <c r="E50" s="336"/>
      <c r="F50" s="36"/>
      <c r="G50" s="418"/>
      <c r="H50" s="419"/>
      <c r="I50" s="420"/>
      <c r="J50" s="99"/>
    </row>
    <row r="51" spans="1:10" ht="33.75" x14ac:dyDescent="0.25">
      <c r="A51" s="552" t="s">
        <v>173</v>
      </c>
      <c r="B51" s="553"/>
      <c r="C51" s="553"/>
      <c r="D51" s="553"/>
      <c r="E51" s="553"/>
      <c r="F51" s="553"/>
      <c r="G51" s="553"/>
      <c r="H51" s="553"/>
      <c r="I51" s="553"/>
      <c r="J51" s="554"/>
    </row>
    <row r="52" spans="1:10" ht="26.25" x14ac:dyDescent="0.25">
      <c r="A52" s="542" t="s">
        <v>42</v>
      </c>
      <c r="B52" s="549"/>
      <c r="C52" s="549"/>
      <c r="D52" s="549"/>
      <c r="E52" s="549"/>
      <c r="F52" s="549"/>
      <c r="G52" s="549"/>
      <c r="H52" s="549"/>
      <c r="I52" s="549"/>
      <c r="J52" s="550"/>
    </row>
    <row r="53" spans="1:10" ht="63" x14ac:dyDescent="0.25">
      <c r="A53" s="19">
        <f>'Grille évaluation croisée'!A5</f>
        <v>1</v>
      </c>
      <c r="B53" s="19" t="str">
        <f>IF('Grille évaluation croisée'!D5="","",'Grille évaluation croisée'!D5)</f>
        <v/>
      </c>
      <c r="C53" s="109" t="str">
        <f>'Grille évaluation croisée'!E5</f>
        <v>Le recueil exhaustif du traitement habituel du patient, de la posologie, du rythme de prise, y compris des médicaments pris en automédication sont réalisés dès la consultation d’anesthésie  (ex : pouvez vous me montrer comment est réalisé le recueil du traitement habituel du patient?)</v>
      </c>
      <c r="D53" s="83" t="str">
        <f>IF('Grille évaluation croisée'!F5="","",'Grille évaluation croisée'!F5)</f>
        <v/>
      </c>
      <c r="E53" s="83">
        <f>VLOOKUP(A53,'Grille évaluation croisée'!$A:$I,9,0)</f>
        <v>0</v>
      </c>
      <c r="F53" s="36"/>
      <c r="G53" s="418"/>
      <c r="H53" s="419"/>
      <c r="I53" s="420"/>
      <c r="J53" s="99"/>
    </row>
    <row r="54" spans="1:10" ht="63" x14ac:dyDescent="0.25">
      <c r="A54" s="19">
        <f>'Grille évaluation croisée'!A6</f>
        <v>2</v>
      </c>
      <c r="B54" s="19" t="str">
        <f>IF('Grille évaluation croisée'!D6="","",'Grille évaluation croisée'!D6)</f>
        <v/>
      </c>
      <c r="C54" s="109" t="str">
        <f>'Grille évaluation croisée'!E6</f>
        <v>Les modalités d'ajustement du traitement habituel du patient pré, per et post-opératoires (arrêt, modifications, substitutions...) sont définies préalablement, si possible dans un protocole thérapeutique  (ex : pouvez vous me montrer comment sont réalisés les ajustements du traitement habituel du patient?)</v>
      </c>
      <c r="D54" s="83" t="str">
        <f>IF('Grille évaluation croisée'!F6="","",'Grille évaluation croisée'!F6)</f>
        <v/>
      </c>
      <c r="E54" s="83">
        <f>VLOOKUP(A54,'Grille évaluation croisée'!$A:$I,9,0)</f>
        <v>0</v>
      </c>
      <c r="F54" s="36"/>
      <c r="G54" s="418"/>
      <c r="H54" s="419"/>
      <c r="I54" s="420"/>
      <c r="J54" s="99"/>
    </row>
    <row r="55" spans="1:10" ht="47.25" x14ac:dyDescent="0.25">
      <c r="A55" s="19">
        <f>'Grille évaluation croisée'!A7</f>
        <v>3</v>
      </c>
      <c r="B55" s="19" t="str">
        <f>IF('Grille évaluation croisée'!D7="","",'Grille évaluation croisée'!D7)</f>
        <v/>
      </c>
      <c r="C55" s="109" t="str">
        <f>'Grille évaluation croisée'!E7</f>
        <v>Les responsabilités médicales respectives quant à la prescription du traitement habituel d'un patient en pré, per et post-opératoire sont définies et connues des professionnels  (ex : pouvez vous me montrer comment sont partagées les prescriptions du traitement habituel du patient?)</v>
      </c>
      <c r="D55" s="83" t="str">
        <f>IF('Grille évaluation croisée'!F7="","",'Grille évaluation croisée'!F7)</f>
        <v/>
      </c>
      <c r="E55" s="83">
        <f>VLOOKUP(A55,'Grille évaluation croisée'!$A:$I,9,0)</f>
        <v>0</v>
      </c>
      <c r="F55" s="36"/>
      <c r="G55" s="418"/>
      <c r="H55" s="419"/>
      <c r="I55" s="420"/>
      <c r="J55" s="99"/>
    </row>
    <row r="56" spans="1:10" ht="47.25" x14ac:dyDescent="0.25">
      <c r="A56" s="19">
        <f>'Grille évaluation croisée'!A8</f>
        <v>4</v>
      </c>
      <c r="B56" s="19" t="str">
        <f>IF('Grille évaluation croisée'!D8="","",'Grille évaluation croisée'!D8)</f>
        <v xml:space="preserve">2.3-12
Traceur ciblé </v>
      </c>
      <c r="C56" s="109" t="str">
        <f>'Grille évaluation croisée'!E8</f>
        <v xml:space="preserve">La prescription d’antibioprophylaxie utile est-elle systématiquement réalisée dès la consultation préanesthésique ou préopératoire, tracée dans le dossier du patient et vérifiée lors de la check-list? </v>
      </c>
      <c r="D56" s="83" t="str">
        <f>IF('Grille évaluation croisée'!F8="","",'Grille évaluation croisée'!F8)</f>
        <v/>
      </c>
      <c r="E56" s="83">
        <f>VLOOKUP(A56,'Grille évaluation croisée'!$A:$I,9,0)</f>
        <v>0</v>
      </c>
      <c r="F56" s="36"/>
      <c r="G56" s="418"/>
      <c r="H56" s="419"/>
      <c r="I56" s="420"/>
      <c r="J56" s="99"/>
    </row>
    <row r="57" spans="1:10" ht="31.5" x14ac:dyDescent="0.25">
      <c r="A57" s="19">
        <f>'Grille évaluation croisée'!A9</f>
        <v>5</v>
      </c>
      <c r="B57" s="19" t="str">
        <f>IF('Grille évaluation croisée'!D9="","",'Grille évaluation croisée'!D9)</f>
        <v/>
      </c>
      <c r="C57" s="109" t="str">
        <f>'Grille évaluation croisée'!E9</f>
        <v>Tous les documents explicatifs sur la prise en charge médicamenteuse sont-ils remis au patient en amont de son hospitalisation ?</v>
      </c>
      <c r="D57" s="83" t="str">
        <f>IF('Grille évaluation croisée'!F9="","",'Grille évaluation croisée'!F9)</f>
        <v/>
      </c>
      <c r="E57" s="83">
        <f>VLOOKUP(A57,'Grille évaluation croisée'!$A:$I,9,0)</f>
        <v>0</v>
      </c>
      <c r="F57" s="36"/>
      <c r="G57" s="418"/>
      <c r="H57" s="419"/>
      <c r="I57" s="420"/>
      <c r="J57" s="99"/>
    </row>
    <row r="58" spans="1:10" ht="31.5" x14ac:dyDescent="0.25">
      <c r="A58" s="19">
        <f>'Grille évaluation croisée'!A10</f>
        <v>6</v>
      </c>
      <c r="B58" s="19" t="str">
        <f>IF('Grille évaluation croisée'!D10="","",'Grille évaluation croisée'!D10)</f>
        <v/>
      </c>
      <c r="C58" s="109" t="str">
        <f>'Grille évaluation croisée'!E10</f>
        <v xml:space="preserve">Les comptes rendus des consultations d’anesthésie et chirurgicale sont -ils accessibles dans le dossier du patient (y compris pour les interventions en ambulatoire)? </v>
      </c>
      <c r="D58" s="83" t="str">
        <f>IF('Grille évaluation croisée'!F10="","",'Grille évaluation croisée'!F10)</f>
        <v/>
      </c>
      <c r="E58" s="83">
        <f>VLOOKUP(A58,'Grille évaluation croisée'!$A:$I,9,0)</f>
        <v>0</v>
      </c>
      <c r="F58" s="36"/>
      <c r="G58" s="418"/>
      <c r="H58" s="419"/>
      <c r="I58" s="420"/>
      <c r="J58" s="99"/>
    </row>
    <row r="59" spans="1:10" ht="26.25" x14ac:dyDescent="0.25">
      <c r="A59" s="542" t="s">
        <v>50</v>
      </c>
      <c r="B59" s="543"/>
      <c r="C59" s="543"/>
      <c r="D59" s="543"/>
      <c r="E59" s="543"/>
      <c r="F59" s="543"/>
      <c r="G59" s="543"/>
      <c r="H59" s="543"/>
      <c r="I59" s="543"/>
      <c r="J59" s="544"/>
    </row>
    <row r="60" spans="1:10" ht="31.5" x14ac:dyDescent="0.25">
      <c r="A60" s="19">
        <f>'Grille évaluation croisée'!A12</f>
        <v>7</v>
      </c>
      <c r="B60" s="19" t="str">
        <f>IF('Grille évaluation croisée'!D12="","",'Grille évaluation croisée'!D12)</f>
        <v/>
      </c>
      <c r="C60" s="109" t="str">
        <f>'Grille évaluation croisée'!E12</f>
        <v>L'arrêt effectif des médicaments du patient à arrêter avant l’anesthésie sont-ils vérifiés dans la visite pré-anesthésique?</v>
      </c>
      <c r="D60" s="83" t="str">
        <f>IF('Grille évaluation croisée'!F12="","",'Grille évaluation croisée'!F12)</f>
        <v/>
      </c>
      <c r="E60" s="83">
        <f>VLOOKUP(A60,'Grille évaluation croisée'!$A:$I,9,0)</f>
        <v>0</v>
      </c>
      <c r="F60" s="36"/>
      <c r="G60" s="418"/>
      <c r="H60" s="419"/>
      <c r="I60" s="420"/>
      <c r="J60" s="99"/>
    </row>
    <row r="61" spans="1:10" ht="31.5" x14ac:dyDescent="0.25">
      <c r="A61" s="19">
        <f>'Grille évaluation croisée'!A13</f>
        <v>8</v>
      </c>
      <c r="B61" s="19" t="str">
        <f>IF('Grille évaluation croisée'!D13="","",'Grille évaluation croisée'!D13)</f>
        <v/>
      </c>
      <c r="C61" s="109" t="str">
        <f>'Grille évaluation croisée'!E13</f>
        <v>Les prescriptions incluent-elles les médicaments du traitement habituel du patient, validés conservés/ substitués/arrêtés pour l'intervention?</v>
      </c>
      <c r="D61" s="83" t="str">
        <f>IF('Grille évaluation croisée'!F13="","",'Grille évaluation croisée'!F13)</f>
        <v/>
      </c>
      <c r="E61" s="83">
        <f>VLOOKUP(A61,'Grille évaluation croisée'!$A:$I,9,0)</f>
        <v>0</v>
      </c>
      <c r="F61" s="36"/>
      <c r="G61" s="418"/>
      <c r="H61" s="419"/>
      <c r="I61" s="420"/>
      <c r="J61" s="99"/>
    </row>
    <row r="62" spans="1:10" ht="26.25" x14ac:dyDescent="0.25">
      <c r="A62" s="542" t="s">
        <v>191</v>
      </c>
      <c r="B62" s="549"/>
      <c r="C62" s="549"/>
      <c r="D62" s="549"/>
      <c r="E62" s="549"/>
      <c r="F62" s="549"/>
      <c r="G62" s="549"/>
      <c r="H62" s="549"/>
      <c r="I62" s="549"/>
      <c r="J62" s="550"/>
    </row>
    <row r="63" spans="1:10" ht="26.25" x14ac:dyDescent="0.25">
      <c r="A63" s="546" t="s">
        <v>52</v>
      </c>
      <c r="B63" s="547"/>
      <c r="C63" s="547"/>
      <c r="D63" s="547"/>
      <c r="E63" s="547"/>
      <c r="F63" s="547"/>
      <c r="G63" s="547"/>
      <c r="H63" s="547"/>
      <c r="I63" s="547"/>
      <c r="J63" s="548"/>
    </row>
    <row r="64" spans="1:10" ht="31.5" x14ac:dyDescent="0.25">
      <c r="A64" s="19">
        <f>'Grille évaluation croisée'!A16</f>
        <v>9</v>
      </c>
      <c r="B64" s="19" t="str">
        <f>IF('Grille évaluation croisée'!D16="","",'Grille évaluation croisée'!D16)</f>
        <v/>
      </c>
      <c r="C64" s="109" t="str">
        <f>'Grille évaluation croisée'!E16</f>
        <v>Le support des prescriptions médicamenteuses et d'examens sont-ils accessibles tout au long de la prise en charge du patient (de la pré-anesthésie, anesthésie, SSPI, au service de soins) ?</v>
      </c>
      <c r="D64" s="83" t="str">
        <f>IF('Grille évaluation croisée'!F16="","",'Grille évaluation croisée'!F16)</f>
        <v/>
      </c>
      <c r="E64" s="83">
        <f>VLOOKUP(A64,'Grille évaluation croisée'!$A:$I,9,0)</f>
        <v>0</v>
      </c>
      <c r="F64" s="36"/>
      <c r="G64" s="418"/>
      <c r="H64" s="419"/>
      <c r="I64" s="420"/>
      <c r="J64" s="99"/>
    </row>
    <row r="65" spans="1:10" ht="47.25" x14ac:dyDescent="0.25">
      <c r="A65" s="19">
        <f>'Grille évaluation croisée'!A17</f>
        <v>10</v>
      </c>
      <c r="B65" s="19" t="str">
        <f>IF('Grille évaluation croisée'!D17="","",'Grille évaluation croisée'!D17)</f>
        <v/>
      </c>
      <c r="C65" s="109" t="str">
        <f>'Grille évaluation croisée'!E17</f>
        <v>Les professionnels du BO ont-ils accès à la monographie des médicaments, ainsi qu'aux protocoles de prescriptions et aux données de conservation et d'utilisation des produits de santé ?</v>
      </c>
      <c r="D65" s="83" t="str">
        <f>IF('Grille évaluation croisée'!F17="","",'Grille évaluation croisée'!F17)</f>
        <v/>
      </c>
      <c r="E65" s="83">
        <f>VLOOKUP(A65,'Grille évaluation croisée'!$A:$I,9,0)</f>
        <v>0</v>
      </c>
      <c r="F65" s="36"/>
      <c r="G65" s="418"/>
      <c r="H65" s="419"/>
      <c r="I65" s="420"/>
      <c r="J65" s="99"/>
    </row>
    <row r="66" spans="1:10" ht="63" x14ac:dyDescent="0.25">
      <c r="A66" s="19">
        <f>'Grille évaluation croisée'!A18</f>
        <v>11</v>
      </c>
      <c r="B66" s="19" t="str">
        <f>IF('Grille évaluation croisée'!D18="","",'Grille évaluation croisée'!D18)</f>
        <v/>
      </c>
      <c r="C66" s="109" t="str">
        <f>'Grille évaluation croisée'!E18</f>
        <v>Le livret thérapeutique est-il disponible au bloc et facilement accessible à la consultation par le personnel de soins ?
(ex : savez vous accéder au livret thérapeutique? pouvez vous me montrer comment accéder au livret thérapeutique?)</v>
      </c>
      <c r="D66" s="83" t="str">
        <f>IF('Grille évaluation croisée'!F18="","",'Grille évaluation croisée'!F18)</f>
        <v/>
      </c>
      <c r="E66" s="83">
        <f>VLOOKUP(A66,'Grille évaluation croisée'!$A:$I,9,0)</f>
        <v>0</v>
      </c>
      <c r="F66" s="36"/>
      <c r="G66" s="418"/>
      <c r="H66" s="419"/>
      <c r="I66" s="420"/>
      <c r="J66" s="99"/>
    </row>
    <row r="67" spans="1:10" ht="78.75" x14ac:dyDescent="0.25">
      <c r="A67" s="19">
        <f>'Grille évaluation croisée'!A20</f>
        <v>13</v>
      </c>
      <c r="B67" s="19" t="str">
        <f>IF('Grille évaluation croisée'!D20="","",'Grille évaluation croisée'!D20)</f>
        <v/>
      </c>
      <c r="C67" s="109" t="str">
        <f>'Grille évaluation croisée'!E20</f>
        <v>Les prescriptions font-elles systématiquement référence à un protocole validé et mis à jour selon les dernières recommandations 
(ex : à quel protocole fait référence la prescription / la statégie thérapeutique de prise en charge de la douleur ou d'ATB pour ce patient? Quelles sont les prises en charge pour lesquelles il existe des protocoles institutionnels?)</v>
      </c>
      <c r="D67" s="83" t="str">
        <f>IF('Grille évaluation croisée'!F20="","",'Grille évaluation croisée'!F20)</f>
        <v/>
      </c>
      <c r="E67" s="83">
        <f>VLOOKUP(A67,'Grille évaluation croisée'!$A:$I,9,0)</f>
        <v>0</v>
      </c>
      <c r="F67" s="36"/>
      <c r="G67" s="418"/>
      <c r="H67" s="419"/>
      <c r="I67" s="420"/>
      <c r="J67" s="99"/>
    </row>
    <row r="68" spans="1:10" ht="31.5" x14ac:dyDescent="0.25">
      <c r="A68" s="19">
        <f>'Grille évaluation croisée'!A21</f>
        <v>14</v>
      </c>
      <c r="B68" s="19" t="str">
        <f>IF('Grille évaluation croisée'!D21="","",'Grille évaluation croisée'!D21)</f>
        <v/>
      </c>
      <c r="C68" s="109" t="str">
        <f>'Grille évaluation croisée'!E21</f>
        <v>Les prescriptions (y compris conditionnelles) de stupéfiants font l'objet d'un protocole d'administration nominatif détaillant les modalités de prise</v>
      </c>
      <c r="D68" s="83" t="str">
        <f>IF('Grille évaluation croisée'!F21="","",'Grille évaluation croisée'!F21)</f>
        <v/>
      </c>
      <c r="E68" s="83">
        <f>VLOOKUP(A68,'Grille évaluation croisée'!$A:$I,9,0)</f>
        <v>0</v>
      </c>
      <c r="F68" s="36"/>
      <c r="G68" s="418"/>
      <c r="H68" s="419"/>
      <c r="I68" s="420"/>
      <c r="J68" s="99"/>
    </row>
    <row r="69" spans="1:10" ht="31.5" x14ac:dyDescent="0.25">
      <c r="A69" s="19">
        <f>'Grille évaluation croisée'!A22</f>
        <v>15</v>
      </c>
      <c r="B69" s="19" t="str">
        <f>IF('Grille évaluation croisée'!D22="","",'Grille évaluation croisée'!D22)</f>
        <v/>
      </c>
      <c r="C69" s="109" t="str">
        <f>'Grille évaluation croisée'!E22</f>
        <v>En cas de prescription d'antalgiques, une réévaluation de l'efficacité est-elle effectuée et tracée selon une échelle d'évaluation de la douleur adaptée et identique à chaque passage</v>
      </c>
      <c r="D69" s="83" t="str">
        <f>IF('Grille évaluation croisée'!F22="","",'Grille évaluation croisée'!F22)</f>
        <v/>
      </c>
      <c r="E69" s="83">
        <f>VLOOKUP(A69,'Grille évaluation croisée'!$A:$I,9,0)</f>
        <v>0</v>
      </c>
      <c r="F69" s="36"/>
      <c r="G69" s="418"/>
      <c r="H69" s="419"/>
      <c r="I69" s="420"/>
      <c r="J69" s="99"/>
    </row>
    <row r="70" spans="1:10" ht="31.5" x14ac:dyDescent="0.25">
      <c r="A70" s="19">
        <f>'Grille évaluation croisée'!A23</f>
        <v>16</v>
      </c>
      <c r="B70" s="19" t="str">
        <f>IF('Grille évaluation croisée'!D23="","",'Grille évaluation croisée'!D23)</f>
        <v/>
      </c>
      <c r="C70" s="109" t="str">
        <f>'Grille évaluation croisée'!E23</f>
        <v>La prescription des MDS est-elle nominative et effectuée sur un support de prescription spécifique adapté</v>
      </c>
      <c r="D70" s="83" t="str">
        <f>IF('Grille évaluation croisée'!F23="","",'Grille évaluation croisée'!F23)</f>
        <v/>
      </c>
      <c r="E70" s="83">
        <f>VLOOKUP(A70,'Grille évaluation croisée'!$A:$I,9,0)</f>
        <v>0</v>
      </c>
      <c r="F70" s="36"/>
      <c r="G70" s="418"/>
      <c r="H70" s="419"/>
      <c r="I70" s="420"/>
      <c r="J70" s="99"/>
    </row>
    <row r="71" spans="1:10" ht="47.25" x14ac:dyDescent="0.25">
      <c r="A71" s="19">
        <f>'Grille évaluation croisée'!A24</f>
        <v>17</v>
      </c>
      <c r="B71" s="19" t="str">
        <f>IF('Grille évaluation croisée'!D19="","",'Grille évaluation croisée'!D19)</f>
        <v/>
      </c>
      <c r="C71" s="109" t="str">
        <f>'Grille évaluation croisée'!E19</f>
        <v>La prescription des médicaments prend-elle en compte la liste des spécialités inscrites au livret thérapeutique? 
(ex : savez vous si le produit sélectionné est inscrit au livret au moment de sa prescription?)</v>
      </c>
      <c r="D71" s="83" t="str">
        <f>IF('Grille évaluation croisée'!F19="","",'Grille évaluation croisée'!F19)</f>
        <v/>
      </c>
      <c r="E71" s="83">
        <f>VLOOKUP(A71,'Grille évaluation croisée'!$A:$I,9,0)</f>
        <v>0</v>
      </c>
      <c r="F71" s="36"/>
      <c r="G71" s="418"/>
      <c r="H71" s="419"/>
      <c r="I71" s="420"/>
      <c r="J71" s="99"/>
    </row>
    <row r="72" spans="1:10" ht="26.25" x14ac:dyDescent="0.25">
      <c r="A72" s="528" t="s">
        <v>63</v>
      </c>
      <c r="B72" s="529"/>
      <c r="C72" s="529"/>
      <c r="D72" s="529"/>
      <c r="E72" s="529"/>
      <c r="F72" s="529"/>
      <c r="G72" s="529"/>
      <c r="H72" s="529"/>
      <c r="I72" s="529"/>
      <c r="J72" s="530"/>
    </row>
    <row r="73" spans="1:10" ht="105" x14ac:dyDescent="0.25">
      <c r="A73" s="19">
        <f>'Grille évaluation croisée'!A26</f>
        <v>18</v>
      </c>
      <c r="B73" s="19" t="str">
        <f>IF('Grille évaluation croisée'!D26="","",'Grille évaluation croisée'!D26)</f>
        <v>2.2-11
Parcours traceur 
(chirurgie et interventionnel - Standard)</v>
      </c>
      <c r="C73" s="109" t="str">
        <f>'Grille évaluation croisée'!E26</f>
        <v>Les équipes du secteur interventionnel et du secteur des soins se transmettent-elles toutes les informations utiles en amont et en aval de l'intervention pour sécuriser la prise en charge du patient ? 
La qualité des informations transmises fait-elle l’objet d’une analyse régulière et entraîne-t-elle, si besoin, des actions d’amélioration?</v>
      </c>
      <c r="D73" s="83" t="str">
        <f>IF('Grille évaluation croisée'!F26="","",'Grille évaluation croisée'!F26)</f>
        <v/>
      </c>
      <c r="E73" s="83">
        <f>VLOOKUP(A73,'Grille évaluation croisée'!$A:$I,9,0)</f>
        <v>0</v>
      </c>
      <c r="F73" s="36"/>
      <c r="G73" s="418"/>
      <c r="H73" s="419"/>
      <c r="I73" s="420"/>
      <c r="J73" s="99"/>
    </row>
    <row r="74" spans="1:10" ht="31.5" x14ac:dyDescent="0.25">
      <c r="A74" s="19">
        <f>'Grille évaluation croisée'!A27</f>
        <v>19</v>
      </c>
      <c r="B74" s="19" t="str">
        <f>IF('Grille évaluation croisée'!D27="","",'Grille évaluation croisée'!D27)</f>
        <v/>
      </c>
      <c r="C74" s="109" t="str">
        <f>'Grille évaluation croisée'!E27</f>
        <v>Le dossier du patient mis à la disposition du bloc contient-il systématiquement le compte rendu de consultation du praticien opérateur et du praticien MAR ?</v>
      </c>
      <c r="D74" s="83" t="str">
        <f>IF('Grille évaluation croisée'!F27="","",'Grille évaluation croisée'!F27)</f>
        <v/>
      </c>
      <c r="E74" s="83">
        <f>VLOOKUP(A74,'Grille évaluation croisée'!$A:$I,9,0)</f>
        <v>0</v>
      </c>
      <c r="F74" s="36"/>
      <c r="G74" s="418"/>
      <c r="H74" s="419"/>
      <c r="I74" s="420"/>
      <c r="J74" s="99"/>
    </row>
    <row r="75" spans="1:10" ht="26.25" x14ac:dyDescent="0.25">
      <c r="A75" s="528" t="s">
        <v>279</v>
      </c>
      <c r="B75" s="529"/>
      <c r="C75" s="529"/>
      <c r="D75" s="529"/>
      <c r="E75" s="529"/>
      <c r="F75" s="529"/>
      <c r="G75" s="529"/>
      <c r="H75" s="529"/>
      <c r="I75" s="529"/>
      <c r="J75" s="530"/>
    </row>
    <row r="76" spans="1:10" ht="31.5" x14ac:dyDescent="0.25">
      <c r="A76" s="19">
        <f>'Grille évaluation croisée'!A29</f>
        <v>20</v>
      </c>
      <c r="B76" s="19" t="str">
        <f>IF('Grille évaluation croisée'!D29="","",'Grille évaluation croisée'!D29)</f>
        <v/>
      </c>
      <c r="C76" s="109" t="str">
        <f>'Grille évaluation croisée'!E29</f>
        <v>La préparation des médicaments injectables (reconstitution, dilution) est faite au plus près du moment d’administration</v>
      </c>
      <c r="D76" s="83" t="str">
        <f>IF('Grille évaluation croisée'!F29="","",'Grille évaluation croisée'!F29)</f>
        <v/>
      </c>
      <c r="E76" s="83">
        <f>VLOOKUP(A76,'Grille évaluation croisée'!$A:$I,9,0)</f>
        <v>0</v>
      </c>
      <c r="F76" s="36"/>
      <c r="G76" s="418"/>
      <c r="H76" s="419"/>
      <c r="I76" s="420"/>
      <c r="J76" s="99"/>
    </row>
    <row r="77" spans="1:10" ht="31.5" x14ac:dyDescent="0.25">
      <c r="A77" s="19">
        <f>'Grille évaluation croisée'!A30</f>
        <v>21</v>
      </c>
      <c r="B77" s="19" t="str">
        <f>IF('Grille évaluation croisée'!D30="","",'Grille évaluation croisée'!D30)</f>
        <v/>
      </c>
      <c r="C77" s="109" t="str">
        <f>'Grille évaluation croisée'!E30</f>
        <v>La préparation des médicaments injectables (reconstitution, dilution) est faite dans la zone prévue à cet effet et dans le respect des règles d’hygiène</v>
      </c>
      <c r="D77" s="83" t="str">
        <f>IF('Grille évaluation croisée'!F30="","",'Grille évaluation croisée'!F30)</f>
        <v/>
      </c>
      <c r="E77" s="83">
        <f>VLOOKUP(A77,'Grille évaluation croisée'!$A:$I,9,0)</f>
        <v>0</v>
      </c>
      <c r="F77" s="36"/>
      <c r="G77" s="418"/>
      <c r="H77" s="419"/>
      <c r="I77" s="420"/>
      <c r="J77" s="99"/>
    </row>
    <row r="78" spans="1:10" ht="64.5" customHeight="1" x14ac:dyDescent="0.25">
      <c r="A78" s="19">
        <f>'Grille évaluation croisée'!A31</f>
        <v>22</v>
      </c>
      <c r="B78" s="19" t="str">
        <f>IF('Grille évaluation croisée'!D31="","",'Grille évaluation croisée'!D31)</f>
        <v/>
      </c>
      <c r="C78" s="109" t="str">
        <f>'Grille évaluation croisée'!E31</f>
        <v>Avez-vous un protocole thérapeutique standardisé de préparation, de dilution des médicaments, des modes d’administration formalisé et mis à disposition dans toutes les salles où sont préparés les plateaux d’anesthésie (salle de bloc, SSPI)?</v>
      </c>
      <c r="D78" s="83" t="str">
        <f>IF('Grille évaluation croisée'!F31="","",'Grille évaluation croisée'!F31)</f>
        <v/>
      </c>
      <c r="E78" s="83">
        <f>VLOOKUP(A78,'Grille évaluation croisée'!$A:$I,9,0)</f>
        <v>0</v>
      </c>
      <c r="F78" s="36"/>
      <c r="G78" s="418"/>
      <c r="H78" s="419"/>
      <c r="I78" s="420"/>
      <c r="J78" s="99"/>
    </row>
    <row r="79" spans="1:10" ht="64.5" customHeight="1" x14ac:dyDescent="0.25">
      <c r="A79" s="19">
        <f>'Grille évaluation croisée'!A32</f>
        <v>23</v>
      </c>
      <c r="B79" s="19" t="str">
        <f>IF('Grille évaluation croisée'!D32="","",'Grille évaluation croisée'!D32)</f>
        <v/>
      </c>
      <c r="C79" s="109" t="str">
        <f>'Grille évaluation croisée'!E32</f>
        <v>La préparation d’un médicament est réalisée par une seule et même personne, dans une même séquence de gestes, et en évitant au maximum les interruptions de tâches ou les distractions</v>
      </c>
      <c r="D79" s="83" t="str">
        <f>IF('Grille évaluation croisée'!F32="","",'Grille évaluation croisée'!F32)</f>
        <v/>
      </c>
      <c r="E79" s="83">
        <f>VLOOKUP(A79,'Grille évaluation croisée'!$A:$I,9,0)</f>
        <v>0</v>
      </c>
      <c r="F79" s="36"/>
      <c r="G79" s="418"/>
      <c r="H79" s="419"/>
      <c r="I79" s="420"/>
      <c r="J79" s="99"/>
    </row>
    <row r="80" spans="1:10" ht="64.5" customHeight="1" x14ac:dyDescent="0.25">
      <c r="A80" s="19">
        <f>'Grille évaluation croisée'!A33</f>
        <v>24</v>
      </c>
      <c r="B80" s="19" t="str">
        <f>IF('Grille évaluation croisée'!D33="","",'Grille évaluation croisée'!D33)</f>
        <v>(Fiche 6 – partie 2 du guide autoévaluation et sécurisation de la PECM publié par la HAS) : pour les formes injectables, haut risque exige une double vérification</v>
      </c>
      <c r="C80" s="109" t="str">
        <f>'Grille évaluation croisée'!E33</f>
        <v>En cas de préparation d'un médicament à risque, une double vérification est mise en place</v>
      </c>
      <c r="D80" s="83" t="str">
        <f>IF('Grille évaluation croisée'!F33="","",'Grille évaluation croisée'!F33)</f>
        <v/>
      </c>
      <c r="E80" s="83">
        <f>VLOOKUP(A80,'Grille évaluation croisée'!$A:$I,9,0)</f>
        <v>0</v>
      </c>
      <c r="F80" s="36"/>
      <c r="G80" s="418"/>
      <c r="H80" s="419"/>
      <c r="I80" s="420"/>
      <c r="J80" s="99"/>
    </row>
    <row r="81" spans="1:10" ht="64.5" customHeight="1" x14ac:dyDescent="0.25">
      <c r="A81" s="19">
        <f>'Grille évaluation croisée'!A34</f>
        <v>25</v>
      </c>
      <c r="B81" s="19" t="str">
        <f>IF('Grille évaluation croisée'!D35="","",'Grille évaluation croisée'!D35)</f>
        <v/>
      </c>
      <c r="C81" s="109" t="str">
        <f>'Grille évaluation croisée'!E35</f>
        <v>Une ampoule d’une spécialité ou d’un médicament sert à préparer une seule et même préparation pour un seul patient</v>
      </c>
      <c r="D81" s="83" t="str">
        <f>IF('Grille évaluation croisée'!F35="","",'Grille évaluation croisée'!F35)</f>
        <v/>
      </c>
      <c r="E81" s="83">
        <f>VLOOKUP(A81,'Grille évaluation croisée'!$A:$I,9,0)</f>
        <v>0</v>
      </c>
      <c r="F81" s="36"/>
      <c r="G81" s="418"/>
      <c r="H81" s="419"/>
      <c r="I81" s="420"/>
      <c r="J81" s="99"/>
    </row>
    <row r="82" spans="1:10" ht="64.5" customHeight="1" x14ac:dyDescent="0.25">
      <c r="A82" s="19">
        <f>'Grille évaluation croisée'!A35</f>
        <v>26</v>
      </c>
      <c r="B82" s="19" t="str">
        <f>IF('Grille évaluation croisée'!D36="","",'Grille évaluation croisée'!D36)</f>
        <v/>
      </c>
      <c r="C82" s="109" t="str">
        <f>'Grille évaluation croisée'!E36</f>
        <v>Une seule concentrations d’un même médicament est disponible au sein d’un même plateau d’anesthésie (sauf nécessité absolue)</v>
      </c>
      <c r="D82" s="83" t="str">
        <f>IF('Grille évaluation croisée'!F36="","",'Grille évaluation croisée'!F36)</f>
        <v/>
      </c>
      <c r="E82" s="83">
        <f>VLOOKUP(A82,'Grille évaluation croisée'!$A:$I,9,0)</f>
        <v>0</v>
      </c>
      <c r="F82" s="36"/>
      <c r="G82" s="418"/>
      <c r="H82" s="419"/>
      <c r="I82" s="420"/>
      <c r="J82" s="99"/>
    </row>
    <row r="83" spans="1:10" ht="64.5" customHeight="1" x14ac:dyDescent="0.25">
      <c r="A83" s="19">
        <f>'Grille évaluation croisée'!A36</f>
        <v>27</v>
      </c>
      <c r="B83" s="19" t="str">
        <f>IF('Grille évaluation croisée'!D37="","",'Grille évaluation croisée'!D37)</f>
        <v/>
      </c>
      <c r="C83" s="109" t="str">
        <f>'Grille évaluation croisée'!E37</f>
        <v xml:space="preserve">Les seringues nécessitant d’être préparées à l’avance sont obturées par un bouchon étanche et rangées dans les plateaux selon un plan prédéfini commun à la structure </v>
      </c>
      <c r="D83" s="83" t="str">
        <f>IF('Grille évaluation croisée'!F37="","",'Grille évaluation croisée'!F37)</f>
        <v/>
      </c>
      <c r="E83" s="83" t="str">
        <f>VLOOKUP(A83,'Grille évaluation croisée'!$A:$I,9,0)</f>
        <v xml:space="preserve">
</v>
      </c>
      <c r="F83" s="36"/>
      <c r="G83" s="418"/>
      <c r="H83" s="419"/>
      <c r="I83" s="420"/>
      <c r="J83" s="99"/>
    </row>
    <row r="84" spans="1:10" ht="64.5" customHeight="1" x14ac:dyDescent="0.25">
      <c r="A84" s="19">
        <f>'Grille évaluation croisée'!A37</f>
        <v>28</v>
      </c>
      <c r="B84" s="19" t="str">
        <f>IF('Grille évaluation croisée'!D36="","",'Grille évaluation croisée'!D36)</f>
        <v/>
      </c>
      <c r="C84" s="109" t="str">
        <f>'Grille évaluation croisée'!E36</f>
        <v>Une seule concentrations d’un même médicament est disponible au sein d’un même plateau d’anesthésie (sauf nécessité absolue)</v>
      </c>
      <c r="D84" s="83" t="str">
        <f>IF('Grille évaluation croisée'!F36="","",'Grille évaluation croisée'!F36)</f>
        <v/>
      </c>
      <c r="E84" s="83">
        <f>VLOOKUP(A84,'Grille évaluation croisée'!$A:$I,9,0)</f>
        <v>0</v>
      </c>
      <c r="F84" s="36"/>
      <c r="G84" s="418"/>
      <c r="H84" s="419"/>
      <c r="I84" s="420"/>
      <c r="J84" s="99"/>
    </row>
    <row r="85" spans="1:10" ht="64.5" customHeight="1" x14ac:dyDescent="0.25">
      <c r="A85" s="19">
        <f>'Grille évaluation croisée'!A38</f>
        <v>29</v>
      </c>
      <c r="B85" s="19" t="str">
        <f>IF('Grille évaluation croisée'!D37="","",'Grille évaluation croisée'!D37)</f>
        <v/>
      </c>
      <c r="C85" s="109" t="str">
        <f>'Grille évaluation croisée'!E37</f>
        <v xml:space="preserve">Les seringues nécessitant d’être préparées à l’avance sont obturées par un bouchon étanche et rangées dans les plateaux selon un plan prédéfini commun à la structure </v>
      </c>
      <c r="D85" s="83" t="str">
        <f>IF('Grille évaluation croisée'!F37="","",'Grille évaluation croisée'!F37)</f>
        <v/>
      </c>
      <c r="E85" s="83">
        <f>VLOOKUP(A85,'Grille évaluation croisée'!$A:$I,9,0)</f>
        <v>0</v>
      </c>
      <c r="F85" s="36"/>
      <c r="G85" s="418"/>
      <c r="H85" s="419"/>
      <c r="I85" s="420"/>
      <c r="J85" s="99"/>
    </row>
    <row r="86" spans="1:10" ht="64.5" customHeight="1" x14ac:dyDescent="0.25">
      <c r="A86" s="19">
        <f>'Grille évaluation croisée'!A39</f>
        <v>30</v>
      </c>
      <c r="B86" s="19" t="str">
        <f>IF('Grille évaluation croisée'!D38="","",'Grille évaluation croisée'!D38)</f>
        <v/>
      </c>
      <c r="C86" s="109" t="str">
        <f>'Grille évaluation croisée'!E38</f>
        <v>L'équipe limite la préparation anticipée de seringues pré-remplies aux médicaments d'urgence ou un recours préférentiels à des seringues pré-remplies industriellement (ex : atropine, éphédrine ou phényléphrine)</v>
      </c>
      <c r="D86" s="83" t="str">
        <f>IF('Grille évaluation croisée'!F38="","",'Grille évaluation croisée'!F38)</f>
        <v/>
      </c>
      <c r="E86" s="83">
        <f>VLOOKUP(A86,'Grille évaluation croisée'!$A:$I,9,0)</f>
        <v>0</v>
      </c>
      <c r="F86" s="36"/>
      <c r="G86" s="418"/>
      <c r="H86" s="419"/>
      <c r="I86" s="420"/>
      <c r="J86" s="99"/>
    </row>
    <row r="87" spans="1:10" ht="26.25" x14ac:dyDescent="0.25">
      <c r="A87" s="528" t="s">
        <v>76</v>
      </c>
      <c r="B87" s="529"/>
      <c r="C87" s="529"/>
      <c r="D87" s="529"/>
      <c r="E87" s="529"/>
      <c r="F87" s="529"/>
      <c r="G87" s="529"/>
      <c r="H87" s="529"/>
      <c r="I87" s="529"/>
      <c r="J87" s="530"/>
    </row>
    <row r="88" spans="1:10" ht="63" x14ac:dyDescent="0.25">
      <c r="A88" s="19">
        <f>'Grille évaluation croisée'!A41</f>
        <v>31</v>
      </c>
      <c r="B88" s="19" t="str">
        <f>IF('Pré-requis'!B27="","",'Pré-requis'!B27)</f>
        <v/>
      </c>
      <c r="C88" s="109" t="str">
        <f>'Grille évaluation croisée'!E41</f>
        <v xml:space="preserve">Identification des flacons et poches de préparation : 
Les informations présentes sur l’étiquette de préparation des médicaments sont-elles standardisées et conforme à la norme ISO 26825:2020
</v>
      </c>
      <c r="D88" s="83" t="str">
        <f>IF('Grille évaluation croisée'!F41="","",'Grille évaluation croisée'!F41)</f>
        <v/>
      </c>
      <c r="E88" s="83">
        <f>VLOOKUP(A88,'Grille évaluation croisée'!$A:$I,9,0)</f>
        <v>0</v>
      </c>
      <c r="F88" s="36"/>
      <c r="G88" s="418"/>
      <c r="H88" s="419"/>
      <c r="I88" s="420"/>
      <c r="J88" s="99"/>
    </row>
    <row r="89" spans="1:10" ht="47.25" x14ac:dyDescent="0.25">
      <c r="A89" s="19">
        <f>'Grille évaluation croisée'!A42</f>
        <v>32</v>
      </c>
      <c r="B89" s="19" t="str">
        <f>IF('Pré-requis'!B28="","",'Pré-requis'!B28)</f>
        <v/>
      </c>
      <c r="C89" s="109" t="str">
        <f>'Grille évaluation croisée'!E42</f>
        <v>Identification des voies d'administration : 
Des étiquettes de couleur avec une bordure spécifique permettent d’identifier la voie d’administration</v>
      </c>
      <c r="D89" s="83" t="str">
        <f>IF('Grille évaluation croisée'!F42="","",'Grille évaluation croisée'!F42)</f>
        <v/>
      </c>
      <c r="E89" s="83">
        <f>VLOOKUP(A89,'Grille évaluation croisée'!$A:$I,9,0)</f>
        <v>0</v>
      </c>
      <c r="F89" s="36"/>
      <c r="G89" s="418"/>
      <c r="H89" s="419"/>
      <c r="I89" s="420"/>
      <c r="J89" s="99"/>
    </row>
    <row r="90" spans="1:10" ht="31.5" x14ac:dyDescent="0.25">
      <c r="A90" s="19">
        <f>'Grille évaluation croisée'!A43</f>
        <v>33</v>
      </c>
      <c r="B90" s="19" t="str">
        <f>IF('Pré-requis'!B29="","",'Pré-requis'!B29)</f>
        <v/>
      </c>
      <c r="C90" s="109" t="str">
        <f>'Grille évaluation croisée'!E43</f>
        <v>Identification des seringues : 
Les étiquettes répondent à la norme internationale ISO 26825:2020</v>
      </c>
      <c r="D90" s="83" t="str">
        <f>IF('Grille évaluation croisée'!F43="","",'Grille évaluation croisée'!F43)</f>
        <v/>
      </c>
      <c r="E90" s="83">
        <f>VLOOKUP(A90,'Grille évaluation croisée'!$A:$I,9,0)</f>
        <v>0</v>
      </c>
      <c r="F90" s="36"/>
      <c r="G90" s="418"/>
      <c r="H90" s="419"/>
      <c r="I90" s="420"/>
      <c r="J90" s="99"/>
    </row>
    <row r="91" spans="1:10" ht="26.25" x14ac:dyDescent="0.25">
      <c r="A91" s="534" t="s">
        <v>186</v>
      </c>
      <c r="B91" s="535"/>
      <c r="C91" s="535"/>
      <c r="D91" s="535"/>
      <c r="E91" s="535"/>
      <c r="F91" s="535"/>
      <c r="G91" s="535"/>
      <c r="H91" s="535"/>
      <c r="I91" s="535"/>
      <c r="J91" s="536"/>
    </row>
    <row r="92" spans="1:10" ht="120" x14ac:dyDescent="0.25">
      <c r="A92" s="19">
        <f>'Grille évaluation croisée'!A45</f>
        <v>34</v>
      </c>
      <c r="B92" s="19" t="str">
        <f>IF('Grille évaluation croisée'!D45="","",'Grille évaluation croisée'!D45)</f>
        <v>Préconisations 2016 Prévention des erreurs médicamenteuses en A-R pages 19 et 28</v>
      </c>
      <c r="C92" s="109" t="str">
        <f>'Grille évaluation croisée'!E45</f>
        <v>A défaut de lecteur de code barre, notamment pour les médicaments à risque, il est recommandé de pratiquer si possible la double lecture à voix haute avant injection : montrer et faire lire l’étiquette par une deuxième personne pour validation avant injection.</v>
      </c>
      <c r="D92" s="83" t="str">
        <f>IF('Grille évaluation croisée'!F45="","",'Grille évaluation croisée'!F45)</f>
        <v/>
      </c>
      <c r="E92" s="83">
        <f>VLOOKUP(A92,'Grille évaluation croisée'!$A:$I,9,0)</f>
        <v>0</v>
      </c>
      <c r="F92" s="36"/>
      <c r="G92" s="418"/>
      <c r="H92" s="419"/>
      <c r="I92" s="420"/>
      <c r="J92" s="99"/>
    </row>
    <row r="93" spans="1:10" ht="75" x14ac:dyDescent="0.25">
      <c r="A93" s="19">
        <f>'Grille évaluation croisée'!A46</f>
        <v>35</v>
      </c>
      <c r="B93" s="19" t="str">
        <f>IF('Grille évaluation croisée'!D46="","",'Grille évaluation croisée'!D46)</f>
        <v>2.3 - 04
Traceur ciblé 
(Tout l'ES - Standard)</v>
      </c>
      <c r="C93" s="109" t="str">
        <f>'Grille évaluation croisée'!E46</f>
        <v>L’administration ou le motif de non-administration du médicament au patient est tracé dans son dossier</v>
      </c>
      <c r="D93" s="83" t="str">
        <f>IF('Grille évaluation croisée'!F46="","",'Grille évaluation croisée'!F46)</f>
        <v/>
      </c>
      <c r="E93" s="83">
        <f>VLOOKUP(A93,'Grille évaluation croisée'!$A:$I,9,0)</f>
        <v>0</v>
      </c>
      <c r="F93" s="36"/>
      <c r="G93" s="418"/>
      <c r="H93" s="419"/>
      <c r="I93" s="420"/>
      <c r="J93" s="99"/>
    </row>
    <row r="94" spans="1:10" ht="26.25" x14ac:dyDescent="0.25">
      <c r="A94" s="528" t="s">
        <v>86</v>
      </c>
      <c r="B94" s="529"/>
      <c r="C94" s="529"/>
      <c r="D94" s="529"/>
      <c r="E94" s="529"/>
      <c r="F94" s="529"/>
      <c r="G94" s="529"/>
      <c r="H94" s="529"/>
      <c r="I94" s="529"/>
      <c r="J94" s="530"/>
    </row>
    <row r="95" spans="1:10" ht="47.25" x14ac:dyDescent="0.25">
      <c r="A95" s="19">
        <f>'Grille évaluation croisée'!A48</f>
        <v>36</v>
      </c>
      <c r="B95" s="19" t="str">
        <f>IF('Grille évaluation croisée'!D48="","",'Grille évaluation croisée'!D48)</f>
        <v xml:space="preserve">2.3-12
Traceur ciblé </v>
      </c>
      <c r="C95" s="109" t="str">
        <f>'Grille évaluation croisée'!E48</f>
        <v>Tous les secteurs disposent-ils de protocoles d’antibioprophylaxie adaptés à chaque chirurgie et acte interventionnel, respectant les recommandations de bonnes pratiques les plus récentes?</v>
      </c>
      <c r="D95" s="83" t="str">
        <f>IF('Grille évaluation croisée'!F48="","",'Grille évaluation croisée'!F48)</f>
        <v/>
      </c>
      <c r="E95" s="83">
        <f>VLOOKUP(A95,'Grille évaluation croisée'!$A:$I,9,0)</f>
        <v>0</v>
      </c>
      <c r="F95" s="36"/>
      <c r="G95" s="418"/>
      <c r="H95" s="419"/>
      <c r="I95" s="420"/>
      <c r="J95" s="99"/>
    </row>
    <row r="96" spans="1:10" ht="31.5" x14ac:dyDescent="0.25">
      <c r="A96" s="19">
        <f>'Grille évaluation croisée'!A49</f>
        <v>37</v>
      </c>
      <c r="B96" s="19" t="str">
        <f>IF('Grille évaluation croisée'!D49="","",'Grille évaluation croisée'!D49)</f>
        <v/>
      </c>
      <c r="C96" s="109" t="str">
        <f>'Grille évaluation croisée'!E49</f>
        <v>L’organisation du bloc et la communication entre les professionnels du bloc opératoire favorisent-elles l’administration des antibioprophylaxies au bon temps opératoire?</v>
      </c>
      <c r="D96" s="83" t="str">
        <f>IF('Grille évaluation croisée'!F49="","",'Grille évaluation croisée'!F49)</f>
        <v/>
      </c>
      <c r="E96" s="83">
        <f>VLOOKUP(A96,'Grille évaluation croisée'!$A:$I,9,0)</f>
        <v>0</v>
      </c>
      <c r="F96" s="36"/>
      <c r="G96" s="418"/>
      <c r="H96" s="419"/>
      <c r="I96" s="420"/>
      <c r="J96" s="99"/>
    </row>
    <row r="97" spans="1:10" ht="45" x14ac:dyDescent="0.25">
      <c r="A97" s="19">
        <f>'Grille évaluation croisée'!A50</f>
        <v>38</v>
      </c>
      <c r="B97" s="19" t="str">
        <f>IF('Grille évaluation croisée'!D50="","",'Grille évaluation croisée'!D50)</f>
        <v xml:space="preserve">2.3-12
Traceur ciblé </v>
      </c>
      <c r="C97" s="109" t="str">
        <f>'Grille évaluation croisée'!E50</f>
        <v>Le moment et la durée de l’antibioprophylaxie sont respectés</v>
      </c>
      <c r="D97" s="83" t="str">
        <f>IF('Grille évaluation croisée'!F50="","",'Grille évaluation croisée'!F50)</f>
        <v/>
      </c>
      <c r="E97" s="83">
        <f>VLOOKUP(A97,'Grille évaluation croisée'!$A:$I,9,0)</f>
        <v>0</v>
      </c>
      <c r="F97" s="36"/>
      <c r="G97" s="418"/>
      <c r="H97" s="419"/>
      <c r="I97" s="420"/>
      <c r="J97" s="99"/>
    </row>
    <row r="98" spans="1:10" ht="47.25" x14ac:dyDescent="0.25">
      <c r="A98" s="19">
        <f>'Grille évaluation croisée'!A51</f>
        <v>39</v>
      </c>
      <c r="B98" s="19" t="str">
        <f>IF('Grille évaluation croisée'!D51="","",'Grille évaluation croisée'!D51)</f>
        <v/>
      </c>
      <c r="C98" s="109" t="str">
        <f>'Grille évaluation croisée'!E51</f>
        <v>La séquence d’injection des produits d’induction est séparée de 5 à 10 min de celle de l’Antibioprophylaxie (afin de faire la part de ce qui revient à chacune en cas de réaction allergique)</v>
      </c>
      <c r="D98" s="83" t="str">
        <f>IF('Grille évaluation croisée'!F51="","",'Grille évaluation croisée'!F51)</f>
        <v/>
      </c>
      <c r="E98" s="83">
        <f>VLOOKUP(A98,'Grille évaluation croisée'!$A:$I,9,0)</f>
        <v>0</v>
      </c>
      <c r="F98" s="36"/>
      <c r="G98" s="418"/>
      <c r="H98" s="419"/>
      <c r="I98" s="420"/>
      <c r="J98" s="99"/>
    </row>
    <row r="99" spans="1:10" x14ac:dyDescent="0.25">
      <c r="A99" s="19">
        <f>'Grille évaluation croisée'!A52</f>
        <v>40</v>
      </c>
      <c r="B99" s="19" t="str">
        <f>IF('Grille évaluation croisée'!D52="","",'Grille évaluation croisée'!D52)</f>
        <v/>
      </c>
      <c r="C99" s="109" t="str">
        <f>'Grille évaluation croisée'!E52</f>
        <v>L’antibioprophylaxie est-elle limitée à la période opératoire.</v>
      </c>
      <c r="D99" s="83" t="str">
        <f>IF('Grille évaluation croisée'!F52="","",'Grille évaluation croisée'!F52)</f>
        <v/>
      </c>
      <c r="E99" s="83">
        <f>VLOOKUP(A99,'Grille évaluation croisée'!$A:$I,9,0)</f>
        <v>0</v>
      </c>
      <c r="F99" s="36"/>
      <c r="G99" s="418"/>
      <c r="H99" s="419"/>
      <c r="I99" s="420"/>
      <c r="J99" s="99"/>
    </row>
    <row r="100" spans="1:10" ht="47.25" x14ac:dyDescent="0.25">
      <c r="A100" s="19">
        <f>'Grille évaluation croisée'!A53</f>
        <v>41</v>
      </c>
      <c r="B100" s="19" t="str">
        <f>IF('Grille évaluation croisée'!D53="","",'Grille évaluation croisée'!D53)</f>
        <v xml:space="preserve">2.3-12
Traceur ciblé </v>
      </c>
      <c r="C100" s="109" t="str">
        <f>'Grille évaluation croisée'!E53</f>
        <v>L’équipe évalue-t-elle ses pratiques en matière d’antibioprophylaxie en s’appuyant sur le référent antibiotique de l’établissement et l’équipe opérationnelle d’hygiène, pour engager des actions d’amélioration?</v>
      </c>
      <c r="D100" s="83" t="str">
        <f>IF('Grille évaluation croisée'!F53="","",'Grille évaluation croisée'!F53)</f>
        <v/>
      </c>
      <c r="E100" s="83">
        <f>VLOOKUP(A100,'Grille évaluation croisée'!$A:$I,9,0)</f>
        <v>0</v>
      </c>
      <c r="F100" s="36"/>
      <c r="G100" s="418"/>
      <c r="H100" s="419"/>
      <c r="I100" s="420"/>
      <c r="J100" s="99"/>
    </row>
    <row r="101" spans="1:10" ht="26.25" x14ac:dyDescent="0.25">
      <c r="A101" s="531" t="s">
        <v>232</v>
      </c>
      <c r="B101" s="532"/>
      <c r="C101" s="532"/>
      <c r="D101" s="532"/>
      <c r="E101" s="532"/>
      <c r="F101" s="532"/>
      <c r="G101" s="532"/>
      <c r="H101" s="532"/>
      <c r="I101" s="532"/>
      <c r="J101" s="533"/>
    </row>
    <row r="102" spans="1:10" ht="78.75" x14ac:dyDescent="0.25">
      <c r="A102" s="19">
        <f>'Grille évaluation croisée'!A55</f>
        <v>42</v>
      </c>
      <c r="B102" s="19" t="str">
        <f>IF('Grille évaluation croisée'!D55="","",'Grille évaluation croisée'!D55)</f>
        <v/>
      </c>
      <c r="C102" s="109" t="str">
        <f>'Grille évaluation croisée'!E55</f>
        <v>Les équipes effectuent une vérification croisée de l'identité du patient, de l'intervention prévue, du site opératoire, du risque allergique de la cohérence de l'installation du patient par rapport à l'intervention chirurgicale prévue, de l'antibioprophylaxie, de la sécurité de la position pour le patient, de la disponibilité des documents cliniques et paracliniques nécessaires, notamment d'imagerie</v>
      </c>
      <c r="D102" s="83" t="str">
        <f>IF('Grille évaluation croisée'!F55="","",'Grille évaluation croisée'!F55)</f>
        <v/>
      </c>
      <c r="E102" s="83">
        <f>VLOOKUP(A102,'Grille évaluation croisée'!$A:$I,9,0)</f>
        <v>0</v>
      </c>
      <c r="F102" s="36"/>
      <c r="G102" s="418"/>
      <c r="H102" s="419"/>
      <c r="I102" s="420"/>
      <c r="J102" s="99"/>
    </row>
    <row r="103" spans="1:10" ht="47.25" x14ac:dyDescent="0.25">
      <c r="A103" s="19">
        <f>'Grille évaluation croisée'!A56</f>
        <v>43</v>
      </c>
      <c r="B103" s="19" t="str">
        <f>IF('Grille évaluation croisée'!D56="","",'Grille évaluation croisée'!D56)</f>
        <v/>
      </c>
      <c r="C103" s="109" t="str">
        <f>'Grille évaluation croisée'!E56</f>
        <v>Les équipes se communiquent les informations essentielles qui permettent d'anticiper les risques et les points critiques de l'intervention : risque d'hémorragie, sur les comorbidités ou traitements en cours, pas de problème particulier avec le matériel…</v>
      </c>
      <c r="D103" s="83" t="str">
        <f>IF('Grille évaluation croisée'!F56="","",'Grille évaluation croisée'!F56)</f>
        <v/>
      </c>
      <c r="E103" s="83">
        <f>VLOOKUP(A103,'Grille évaluation croisée'!$A:$I,9,0)</f>
        <v>0</v>
      </c>
      <c r="F103" s="36"/>
      <c r="G103" s="418"/>
      <c r="H103" s="419"/>
      <c r="I103" s="420"/>
      <c r="J103" s="99"/>
    </row>
    <row r="104" spans="1:10" ht="26.25" x14ac:dyDescent="0.25">
      <c r="A104" s="539" t="s">
        <v>97</v>
      </c>
      <c r="B104" s="540"/>
      <c r="C104" s="540"/>
      <c r="D104" s="540"/>
      <c r="E104" s="540"/>
      <c r="F104" s="540"/>
      <c r="G104" s="540"/>
      <c r="H104" s="540"/>
      <c r="I104" s="540"/>
      <c r="J104" s="541"/>
    </row>
    <row r="105" spans="1:10" x14ac:dyDescent="0.25">
      <c r="A105" s="19">
        <f>'Grille évaluation croisée'!A58</f>
        <v>44</v>
      </c>
      <c r="B105" s="19" t="str">
        <f>IF('Grille évaluation croisée'!D58="","",'Grille évaluation croisée'!D58)</f>
        <v/>
      </c>
      <c r="C105" s="109" t="str">
        <f>'Grille évaluation croisée'!E58</f>
        <v>Une prescription du traitement et de l’évaluation de la douleur post-opératoire est réalisée</v>
      </c>
      <c r="D105" s="83" t="str">
        <f>IF('Grille évaluation croisée'!F58="","",'Grille évaluation croisée'!F58)</f>
        <v/>
      </c>
      <c r="E105" s="83">
        <f>VLOOKUP(A105,'Grille évaluation croisée'!$A:$I,9,0)</f>
        <v>0</v>
      </c>
      <c r="F105" s="36"/>
      <c r="G105" s="418"/>
      <c r="H105" s="419"/>
      <c r="I105" s="420"/>
      <c r="J105" s="99"/>
    </row>
    <row r="106" spans="1:10" ht="31.5" x14ac:dyDescent="0.25">
      <c r="A106" s="19">
        <f>'Grille évaluation croisée'!A59</f>
        <v>45</v>
      </c>
      <c r="B106" s="19" t="str">
        <f>IF('Grille évaluation croisée'!D59="","",'Grille évaluation croisée'!D59)</f>
        <v/>
      </c>
      <c r="C106" s="109" t="str">
        <f>'Grille évaluation croisée'!E59</f>
        <v>La prise et la non prise des interdoses d'analgésiques (titration) sont tracées dans le dossier 
(ex : pouvez-vous me montrer comment sont tracées les interdoses de morphiniques)</v>
      </c>
      <c r="D106" s="83" t="str">
        <f>IF('Grille évaluation croisée'!F59="","",'Grille évaluation croisée'!F59)</f>
        <v/>
      </c>
      <c r="E106" s="83">
        <f>VLOOKUP(A106,'Grille évaluation croisée'!$A:$I,9,0)</f>
        <v>0</v>
      </c>
      <c r="F106" s="36"/>
      <c r="G106" s="418"/>
      <c r="H106" s="419"/>
      <c r="I106" s="420"/>
      <c r="J106" s="99"/>
    </row>
    <row r="107" spans="1:10" ht="31.5" x14ac:dyDescent="0.25">
      <c r="A107" s="19">
        <f>'Grille évaluation croisée'!A60</f>
        <v>46</v>
      </c>
      <c r="B107" s="19" t="str">
        <f>IF('Grille évaluation croisée'!D60="","",'Grille évaluation croisée'!D60)</f>
        <v/>
      </c>
      <c r="C107" s="109" t="str">
        <f>'Grille évaluation croisée'!E60</f>
        <v>La prescription privilégie-t-elle le recours à l'administration par voie orale pour les médicaments offrant cette alternative, dès que la voie digestive est fonctionnelle ?</v>
      </c>
      <c r="D107" s="83" t="str">
        <f>IF('Grille évaluation croisée'!F60="","",'Grille évaluation croisée'!F60)</f>
        <v/>
      </c>
      <c r="E107" s="83">
        <f>VLOOKUP(A107,'Grille évaluation croisée'!$A:$I,9,0)</f>
        <v>0</v>
      </c>
      <c r="F107" s="36"/>
      <c r="G107" s="418"/>
      <c r="H107" s="419"/>
      <c r="I107" s="420"/>
      <c r="J107" s="99"/>
    </row>
    <row r="108" spans="1:10" ht="31.5" x14ac:dyDescent="0.25">
      <c r="A108" s="19">
        <f>'Grille évaluation croisée'!A61</f>
        <v>47</v>
      </c>
      <c r="B108" s="19" t="str">
        <f>IF('Grille évaluation croisée'!D61="","",'Grille évaluation croisée'!D61)</f>
        <v/>
      </c>
      <c r="C108" s="109" t="str">
        <f>'Grille évaluation croisée'!E61</f>
        <v>Un monitorage de la curarisation résiduelle est-elle systématiquement réalisé avec présence en SSPI d'un curamètre?</v>
      </c>
      <c r="D108" s="83" t="str">
        <f>IF('Grille évaluation croisée'!F61="","",'Grille évaluation croisée'!F61)</f>
        <v/>
      </c>
      <c r="E108" s="83">
        <f>VLOOKUP(A108,'Grille évaluation croisée'!$A:$I,9,0)</f>
        <v>0</v>
      </c>
      <c r="F108" s="36"/>
      <c r="G108" s="418"/>
      <c r="H108" s="419"/>
      <c r="I108" s="420"/>
      <c r="J108" s="99"/>
    </row>
    <row r="109" spans="1:10" ht="26.25" x14ac:dyDescent="0.25">
      <c r="A109" s="542" t="s">
        <v>195</v>
      </c>
      <c r="B109" s="543">
        <v>0</v>
      </c>
      <c r="C109" s="543">
        <v>0</v>
      </c>
      <c r="D109" s="543">
        <v>0</v>
      </c>
      <c r="E109" s="543">
        <v>0</v>
      </c>
      <c r="F109" s="543"/>
      <c r="G109" s="543"/>
      <c r="H109" s="543"/>
      <c r="I109" s="543"/>
      <c r="J109" s="544"/>
    </row>
    <row r="110" spans="1:10" ht="57.75" customHeight="1" x14ac:dyDescent="0.25">
      <c r="A110" s="19">
        <f>'Grille évaluation croisée'!A63</f>
        <v>48</v>
      </c>
      <c r="B110" s="19" t="str">
        <f>IF('Grille évaluation croisée'!D63="","",'Grille évaluation croisée'!D63)</f>
        <v>2.3-06 
Traceur ciblé</v>
      </c>
      <c r="C110" s="109" t="str">
        <f>'Grille évaluation croisée'!E63</f>
        <v>Connaissez-vous la liste des médicaments à risques?</v>
      </c>
      <c r="D110" s="83" t="str">
        <f>IF('Grille évaluation croisée'!F63="","",'Grille évaluation croisée'!F63)</f>
        <v/>
      </c>
      <c r="E110" s="83">
        <f>VLOOKUP(A110,'Grille évaluation croisée'!$A:$I,9,0)</f>
        <v>0</v>
      </c>
      <c r="F110" s="36"/>
      <c r="G110" s="418"/>
      <c r="H110" s="419"/>
      <c r="I110" s="420"/>
      <c r="J110" s="99"/>
    </row>
    <row r="111" spans="1:10" ht="31.5" x14ac:dyDescent="0.25">
      <c r="A111" s="19">
        <f>'Grille évaluation croisée'!A64</f>
        <v>49</v>
      </c>
      <c r="B111" s="19" t="str">
        <f>IF('Grille évaluation croisée'!D66="","",'Grille évaluation croisée'!D66)</f>
        <v/>
      </c>
      <c r="C111" s="109" t="str">
        <f>'Grille évaluation croisée'!E66</f>
        <v>Le contenu de chaque casier est conforme à l'étiquetage (absence de dosages différents mélangés ou de mélanges de spécialités...)</v>
      </c>
      <c r="D111" s="83" t="str">
        <f>IF('Grille évaluation croisée'!F66="","",'Grille évaluation croisée'!F66)</f>
        <v/>
      </c>
      <c r="E111" s="83">
        <f>VLOOKUP(A111,'Grille évaluation croisée'!$A:$I,9,0)</f>
        <v>0</v>
      </c>
      <c r="F111" s="36"/>
      <c r="G111" s="418"/>
      <c r="H111" s="419"/>
      <c r="I111" s="420"/>
      <c r="J111" s="99"/>
    </row>
    <row r="112" spans="1:10" ht="90" x14ac:dyDescent="0.25">
      <c r="A112" s="19">
        <f>'Grille évaluation croisée'!A65</f>
        <v>50</v>
      </c>
      <c r="B112" s="19" t="str">
        <f>IF('Grille évaluation croisée'!D67="","",'Grille évaluation croisée'!D67)</f>
        <v>Arrêté du 6 avril 2011 relatif au management de la PECM</v>
      </c>
      <c r="C112" s="109" t="str">
        <f>'Grille évaluation croisée'!E67</f>
        <v>L'accès à la dotation en médicaments est sécurisé</v>
      </c>
      <c r="D112" s="83" t="str">
        <f>IF('Grille évaluation croisée'!F67="","",'Grille évaluation croisée'!F67)</f>
        <v/>
      </c>
      <c r="E112" s="83">
        <f>VLOOKUP(A112,'Grille évaluation croisée'!$A:$I,9,0)</f>
        <v>0</v>
      </c>
      <c r="F112" s="36"/>
      <c r="G112" s="418"/>
      <c r="H112" s="419"/>
      <c r="I112" s="420"/>
      <c r="J112" s="99"/>
    </row>
    <row r="113" spans="1:10" ht="31.5" x14ac:dyDescent="0.25">
      <c r="A113" s="19">
        <f>'Grille évaluation croisée'!A66</f>
        <v>51</v>
      </c>
      <c r="B113" s="19" t="str">
        <f>IF('Grille évaluation croisée'!D68="","",'Grille évaluation croisée'!D68)</f>
        <v/>
      </c>
      <c r="C113" s="109" t="str">
        <f>'Grille évaluation croisée'!E68</f>
        <v>Votre bloc reçoit autant que nécessaire des informations sur les évolutions des médicaments de la dotation, en particulier lors des changements de marchés ou de référencement</v>
      </c>
      <c r="D113" s="83" t="str">
        <f>IF('Grille évaluation croisée'!F68="","",'Grille évaluation croisée'!F68)</f>
        <v/>
      </c>
      <c r="E113" s="83">
        <f>VLOOKUP(A113,'Grille évaluation croisée'!$A:$I,9,0)</f>
        <v>0</v>
      </c>
      <c r="F113" s="36"/>
      <c r="G113" s="418"/>
      <c r="H113" s="419"/>
      <c r="I113" s="420"/>
      <c r="J113" s="99"/>
    </row>
    <row r="114" spans="1:10" ht="31.5" x14ac:dyDescent="0.25">
      <c r="A114" s="19">
        <f>'Grille évaluation croisée'!A67</f>
        <v>52</v>
      </c>
      <c r="B114" s="19" t="str">
        <f>IF('Grille évaluation croisée'!D69="","",'Grille évaluation croisée'!D69)</f>
        <v/>
      </c>
      <c r="C114" s="109" t="str">
        <f>'Grille évaluation croisée'!E69</f>
        <v>Un système de rangement clair, commun à l’ensemble des sites de travail, chariot d’Anesthésie loco-régionale, table / chariot d’anesthésie et plateaux est adopté</v>
      </c>
      <c r="D114" s="83" t="str">
        <f>IF('Grille évaluation croisée'!F69="","",'Grille évaluation croisée'!F69)</f>
        <v/>
      </c>
      <c r="E114" s="83">
        <f>VLOOKUP(A114,'Grille évaluation croisée'!$A:$I,9,0)</f>
        <v>0</v>
      </c>
      <c r="F114" s="36"/>
      <c r="G114" s="418"/>
      <c r="H114" s="419"/>
      <c r="I114" s="420"/>
      <c r="J114" s="99"/>
    </row>
    <row r="115" spans="1:10" ht="31.5" x14ac:dyDescent="0.25">
      <c r="A115" s="19">
        <f>'Grille évaluation croisée'!A68</f>
        <v>53</v>
      </c>
      <c r="B115" s="19" t="str">
        <f>IF('Grille évaluation croisée'!D70="","",'Grille évaluation croisée'!D70)</f>
        <v/>
      </c>
      <c r="C115" s="109" t="str">
        <f>'Grille évaluation croisée'!E70</f>
        <v xml:space="preserve">Les médicaments à risque ont un stockage qui permet facilement leur repérage, avec des précautions particulières concernant leur rangement et leur étiquetage </v>
      </c>
      <c r="D115" s="83" t="str">
        <f>IF('Grille évaluation croisée'!F70="","",'Grille évaluation croisée'!F70)</f>
        <v/>
      </c>
      <c r="E115" s="83">
        <f>VLOOKUP(A115,'Grille évaluation croisée'!$A:$I,9,0)</f>
        <v>0</v>
      </c>
      <c r="F115" s="36"/>
      <c r="G115" s="418"/>
      <c r="H115" s="419"/>
      <c r="I115" s="420"/>
      <c r="J115" s="99"/>
    </row>
    <row r="116" spans="1:10" ht="31.5" x14ac:dyDescent="0.25">
      <c r="A116" s="19">
        <f>'Grille évaluation croisée'!A69</f>
        <v>54</v>
      </c>
      <c r="B116" s="19" t="str">
        <f>IF('Grille évaluation croisée'!D71="","",'Grille évaluation croisée'!D71)</f>
        <v/>
      </c>
      <c r="C116" s="109" t="str">
        <f>'Grille évaluation croisée'!E71</f>
        <v>Les similitudes de forme, de couleur et de dénomination entre les spécialités présentes dans un même environnement sont systématiquement identifiées et signalées</v>
      </c>
      <c r="D116" s="83" t="str">
        <f>IF('Grille évaluation croisée'!F71="","",'Grille évaluation croisée'!F71)</f>
        <v/>
      </c>
      <c r="E116" s="83">
        <f>VLOOKUP(A116,'Grille évaluation croisée'!$A:$I,9,0)</f>
        <v>0</v>
      </c>
      <c r="F116" s="36"/>
      <c r="G116" s="418"/>
      <c r="H116" s="419"/>
      <c r="I116" s="420"/>
      <c r="J116" s="99"/>
    </row>
    <row r="117" spans="1:10" ht="60" x14ac:dyDescent="0.25">
      <c r="A117" s="19">
        <f>'Grille évaluation croisée'!A70</f>
        <v>55</v>
      </c>
      <c r="B117" s="19" t="str">
        <f>IF('Grille évaluation croisée'!D72="","",'Grille évaluation croisée'!D72)</f>
        <v>2.3-07 
observation
(tout l'ES - standard)</v>
      </c>
      <c r="C117" s="109" t="str">
        <f>'Grille évaluation croisée'!E72</f>
        <v>Les conditions de stockage des produits thermosensibles sont-elles respectées?</v>
      </c>
      <c r="D117" s="83" t="str">
        <f>IF('Grille évaluation croisée'!F72="","",'Grille évaluation croisée'!F72)</f>
        <v/>
      </c>
      <c r="E117" s="83">
        <f>VLOOKUP(A117,'Grille évaluation croisée'!$A:$I,9,0)</f>
        <v>0</v>
      </c>
      <c r="F117" s="36"/>
      <c r="G117" s="418"/>
      <c r="H117" s="419"/>
      <c r="I117" s="420"/>
      <c r="J117" s="99"/>
    </row>
    <row r="118" spans="1:10" ht="78.75" x14ac:dyDescent="0.25">
      <c r="A118" s="19">
        <f>'Grille évaluation croisée'!A71</f>
        <v>56</v>
      </c>
      <c r="B118" s="19" t="str">
        <f>IF('Grille évaluation croisée'!D73="","",'Grille évaluation croisée'!D73)</f>
        <v>Arrêté du 12 mars 2013 sur les stupéfiants</v>
      </c>
      <c r="C118" s="109" t="str">
        <f>'Grille évaluation croisée'!E73</f>
        <v>Les substances, préparations et médicaments classés comme stupéfiants sont détenus séparément dans une armoire ou un compartiment spécial banalisé réservé à cet usage et lui-même fermé à clef ou disposant d'un mode de fermeture assurant la même sécurité, dans les locaux, armoires ou autres dispositifs de rangement fermés à clef ou disposant d'un mode de fermeture assurant la même sécurité, réservés au stockage des médicaments.</v>
      </c>
      <c r="D118" s="83" t="str">
        <f>IF('Grille évaluation croisée'!F73="","",'Grille évaluation croisée'!F73)</f>
        <v/>
      </c>
      <c r="E118" s="83">
        <f>VLOOKUP(A118,'Grille évaluation croisée'!$A:$I,9,0)</f>
        <v>0</v>
      </c>
      <c r="F118" s="36"/>
      <c r="G118" s="418"/>
      <c r="H118" s="419"/>
      <c r="I118" s="420"/>
      <c r="J118" s="99"/>
    </row>
    <row r="119" spans="1:10" ht="57.75" customHeight="1" x14ac:dyDescent="0.25">
      <c r="A119" s="19">
        <f>'Grille évaluation croisée'!A72</f>
        <v>57</v>
      </c>
      <c r="B119" s="19" t="str">
        <f>IF('Grille évaluation croisée'!D72="","",'Grille évaluation croisée'!D72)</f>
        <v>2.3-07 
observation
(tout l'ES - standard)</v>
      </c>
      <c r="C119" s="109" t="str">
        <f>'Grille évaluation croisée'!E72</f>
        <v>Les conditions de stockage des produits thermosensibles sont-elles respectées?</v>
      </c>
      <c r="D119" s="83" t="str">
        <f>IF('Grille évaluation croisée'!F72="","",'Grille évaluation croisée'!F72)</f>
        <v/>
      </c>
      <c r="E119" s="83">
        <f>VLOOKUP(A119,'Grille évaluation croisée'!$A:$I,9,0)</f>
        <v>0</v>
      </c>
      <c r="F119" s="36"/>
      <c r="G119" s="418"/>
      <c r="H119" s="419"/>
      <c r="I119" s="420"/>
      <c r="J119" s="99"/>
    </row>
    <row r="120" spans="1:10" ht="57.75" customHeight="1" x14ac:dyDescent="0.25">
      <c r="A120" s="19">
        <f>'Grille évaluation croisée'!A73</f>
        <v>58</v>
      </c>
      <c r="B120" s="19" t="str">
        <f>IF('Grille évaluation croisée'!D73="","",'Grille évaluation croisée'!D73)</f>
        <v>Arrêté du 12 mars 2013 sur les stupéfiants</v>
      </c>
      <c r="C120" s="109" t="str">
        <f>'Grille évaluation croisée'!E73</f>
        <v>Les substances, préparations et médicaments classés comme stupéfiants sont détenus séparément dans une armoire ou un compartiment spécial banalisé réservé à cet usage et lui-même fermé à clef ou disposant d'un mode de fermeture assurant la même sécurité, dans les locaux, armoires ou autres dispositifs de rangement fermés à clef ou disposant d'un mode de fermeture assurant la même sécurité, réservés au stockage des médicaments.</v>
      </c>
      <c r="D120" s="83" t="str">
        <f>IF('Grille évaluation croisée'!F73="","",'Grille évaluation croisée'!F73)</f>
        <v/>
      </c>
      <c r="E120" s="83">
        <f>VLOOKUP(A120,'Grille évaluation croisée'!$A:$I,9,0)</f>
        <v>0</v>
      </c>
      <c r="F120" s="36"/>
      <c r="G120" s="418"/>
      <c r="H120" s="419"/>
      <c r="I120" s="420"/>
      <c r="J120" s="99"/>
    </row>
    <row r="121" spans="1:10" ht="57.75" customHeight="1" x14ac:dyDescent="0.25">
      <c r="A121" s="19">
        <f>'Grille évaluation croisée'!A74</f>
        <v>59</v>
      </c>
      <c r="B121" s="19" t="str">
        <f>IF('Grille évaluation croisée'!D74="","",'Grille évaluation croisée'!D74)</f>
        <v>Arrêté du 12 mars 2013 sur les stupéfiants</v>
      </c>
      <c r="C121" s="109" t="str">
        <f>'Grille évaluation croisée'!E74</f>
        <v>Toutes les entrées et sorties de stupéfiants sont tracées sur le registre ou feuille des stupéfiants  (document comptable des produits consommés)</v>
      </c>
      <c r="D121" s="83"/>
      <c r="E121" s="83">
        <f>VLOOKUP(A121,'Grille évaluation croisée'!$A:$I,9,0)</f>
        <v>0</v>
      </c>
      <c r="F121" s="36"/>
      <c r="G121" s="418"/>
      <c r="H121" s="419"/>
      <c r="I121" s="420"/>
      <c r="J121" s="99"/>
    </row>
    <row r="122" spans="1:10" ht="57.75" customHeight="1" x14ac:dyDescent="0.25">
      <c r="A122" s="19">
        <f>'Grille évaluation croisée'!A75</f>
        <v>60</v>
      </c>
      <c r="B122" s="19" t="str">
        <f>IF('Grille évaluation croisée'!D75="","",'Grille évaluation croisée'!D75)</f>
        <v>2.3-07 
observation
(tout l'ES - standard)</v>
      </c>
      <c r="C122" s="109" t="str">
        <f>'Grille évaluation croisée'!E75</f>
        <v>Les conditions de transport des produits de santé sont adaptées (boîtes fermées, conteneurs sécurisés, conservation du froid...).</v>
      </c>
      <c r="D122" s="83"/>
      <c r="E122" s="83">
        <f>VLOOKUP(A122,'Grille évaluation croisée'!$A:$I,9,0)</f>
        <v>0</v>
      </c>
      <c r="F122" s="36"/>
      <c r="G122" s="418"/>
      <c r="H122" s="419"/>
      <c r="I122" s="420"/>
      <c r="J122" s="99"/>
    </row>
    <row r="123" spans="1:10" ht="57.75" customHeight="1" x14ac:dyDescent="0.25">
      <c r="A123" s="19">
        <f>'Grille évaluation croisée'!A76</f>
        <v>61</v>
      </c>
      <c r="B123" s="19" t="str">
        <f>IF('Grille évaluation croisée'!D74="","",'Grille évaluation croisée'!D74)</f>
        <v>Arrêté du 12 mars 2013 sur les stupéfiants</v>
      </c>
      <c r="C123" s="109" t="str">
        <f>'Grille évaluation croisée'!E74</f>
        <v>Toutes les entrées et sorties de stupéfiants sont tracées sur le registre ou feuille des stupéfiants  (document comptable des produits consommés)</v>
      </c>
      <c r="D123" s="83" t="str">
        <f>IF('Grille évaluation croisée'!F74="","",'Grille évaluation croisée'!F74)</f>
        <v/>
      </c>
      <c r="E123" s="83">
        <f>VLOOKUP(A123,'Grille évaluation croisée'!$A:$I,9,0)</f>
        <v>0</v>
      </c>
      <c r="F123" s="36"/>
      <c r="G123" s="418"/>
      <c r="H123" s="419"/>
      <c r="I123" s="420"/>
      <c r="J123" s="99"/>
    </row>
    <row r="124" spans="1:10" ht="26.25" x14ac:dyDescent="0.25">
      <c r="A124" s="539" t="s">
        <v>218</v>
      </c>
      <c r="B124" s="500"/>
      <c r="C124" s="500"/>
      <c r="D124" s="500"/>
      <c r="E124" s="500"/>
      <c r="F124" s="500"/>
      <c r="G124" s="500"/>
      <c r="H124" s="500"/>
      <c r="I124" s="500"/>
      <c r="J124" s="500"/>
    </row>
    <row r="125" spans="1:10" ht="78.75" x14ac:dyDescent="0.25">
      <c r="A125" s="19">
        <f>'Grille évaluation croisée'!A78</f>
        <v>62</v>
      </c>
      <c r="B125" s="19" t="str">
        <f>IF('Grille évaluation croisée'!D78="","",'Grille évaluation croisée'!D78)</f>
        <v/>
      </c>
      <c r="C125" s="109" t="str">
        <f>'Grille évaluation croisée'!E78</f>
        <v>Les modalités de déclarations des effets indésirables et des erreurs médicamenteuses dont les évènements indésirables graves aux autorités compétentes sont-elles connues des professionnels? 
(ex: Connaissez-vous les modalités de déclarations des effets indésirables et des erreurs médicamenteuses dont les évènements indésirables graves?)</v>
      </c>
      <c r="D125" s="83" t="str">
        <f>IF('Grille évaluation croisée'!F78="","",'Grille évaluation croisée'!F78)</f>
        <v/>
      </c>
      <c r="E125" s="83">
        <f>VLOOKUP(A125,'Grille évaluation croisée'!$A:$I,9,0)</f>
        <v>0</v>
      </c>
      <c r="F125" s="36"/>
      <c r="G125" s="418"/>
      <c r="H125" s="419"/>
      <c r="I125" s="420"/>
      <c r="J125" s="99"/>
    </row>
    <row r="126" spans="1:10" ht="26.25" x14ac:dyDescent="0.25">
      <c r="A126" s="502" t="s">
        <v>233</v>
      </c>
      <c r="B126" s="537"/>
      <c r="C126" s="537"/>
      <c r="D126" s="537"/>
      <c r="E126" s="537"/>
      <c r="F126" s="537"/>
      <c r="G126" s="537"/>
      <c r="H126" s="537"/>
      <c r="I126" s="537"/>
      <c r="J126" s="538"/>
    </row>
    <row r="127" spans="1:10" ht="31.5" x14ac:dyDescent="0.25">
      <c r="A127" s="19">
        <f>'Grille évaluation croisée'!A80</f>
        <v>63</v>
      </c>
      <c r="B127" s="19" t="str">
        <f>IF('Grille évaluation croisée'!D80="","",'Grille évaluation croisée'!D80)</f>
        <v/>
      </c>
      <c r="C127" s="109" t="str">
        <f>'Grille évaluation croisée'!E80</f>
        <v>Les relais héparine / anticoagulants oraux post opératoire sont-ils clairement définis dans une procédure et prescrits à la sortie du patient avec prescription du suivi biologique ?</v>
      </c>
      <c r="D127" s="83" t="str">
        <f>IF('Grille évaluation croisée'!F80="","",'Grille évaluation croisée'!F80)</f>
        <v/>
      </c>
      <c r="E127" s="83">
        <f>VLOOKUP(A127,'Grille évaluation croisée'!$A:$I,9,0)</f>
        <v>0</v>
      </c>
      <c r="F127" s="36"/>
      <c r="G127" s="418"/>
      <c r="H127" s="419"/>
      <c r="I127" s="420"/>
      <c r="J127" s="99"/>
    </row>
    <row r="128" spans="1:10" s="4" customFormat="1" ht="26.25" x14ac:dyDescent="0.25">
      <c r="A128" s="539" t="s">
        <v>409</v>
      </c>
      <c r="B128" s="540"/>
      <c r="C128" s="540"/>
      <c r="D128" s="540"/>
      <c r="E128" s="540"/>
      <c r="F128" s="540"/>
      <c r="G128" s="540"/>
      <c r="H128" s="540"/>
      <c r="I128" s="540"/>
      <c r="J128" s="541"/>
    </row>
    <row r="129" spans="1:10" ht="63" x14ac:dyDescent="0.25">
      <c r="A129" s="246">
        <f>'Grille évaluation croisée'!A82</f>
        <v>64</v>
      </c>
      <c r="B129" s="246" t="str">
        <f>IF('Grille évaluation croisée'!D82="","",'Grille évaluation croisée'!D82)</f>
        <v/>
      </c>
      <c r="C129" s="247" t="str">
        <f>'Grille évaluation croisée'!E82</f>
        <v>L’utilisation des médicaments apportés par le patient (traitement personnel) n’est-elle possible qu’en cas d’urgence ou de non-disponibilité par la pharmacie de l’établissement? (afin de ne pas rompre la continuité des soins, sous réserve qu’ils aient été prescrits et que l’on s’assure de la traçabilité de leur administration?)</v>
      </c>
      <c r="D129" s="248" t="str">
        <f>IF('Grille évaluation croisée'!F82="","",'Grille évaluation croisée'!F82)</f>
        <v/>
      </c>
      <c r="E129" s="248">
        <f>VLOOKUP(A129,'Grille évaluation croisée'!$A:$I,9,0)</f>
        <v>0</v>
      </c>
      <c r="F129" s="249"/>
      <c r="G129" s="421"/>
      <c r="H129" s="422"/>
      <c r="I129" s="423"/>
      <c r="J129" s="250"/>
    </row>
    <row r="130" spans="1:10" ht="33.75" x14ac:dyDescent="0.25">
      <c r="A130" s="545" t="s">
        <v>410</v>
      </c>
      <c r="B130" s="545"/>
      <c r="C130" s="545"/>
      <c r="D130" s="545"/>
      <c r="E130" s="545"/>
      <c r="F130" s="545"/>
      <c r="G130" s="545"/>
      <c r="H130" s="545"/>
      <c r="I130" s="545"/>
      <c r="J130" s="545"/>
    </row>
    <row r="131" spans="1:10" s="4" customFormat="1" ht="26.25" x14ac:dyDescent="0.25">
      <c r="A131" s="508" t="s">
        <v>139</v>
      </c>
      <c r="B131" s="508"/>
      <c r="C131" s="508"/>
      <c r="D131" s="508"/>
      <c r="E131" s="508"/>
      <c r="F131" s="508"/>
      <c r="G131" s="508"/>
      <c r="H131" s="508"/>
      <c r="I131" s="508"/>
      <c r="J131" s="508"/>
    </row>
    <row r="132" spans="1:10" ht="105" x14ac:dyDescent="0.25">
      <c r="A132" s="251">
        <f>'Entretien patient'!A5</f>
        <v>1</v>
      </c>
      <c r="B132" s="251" t="str">
        <f>IF('Entretien patient'!B5="","",'Entretien patient'!B5)</f>
        <v>1.1-02
Patient traceur 
(tout l'établissement-Standard)</v>
      </c>
      <c r="C132" s="252" t="str">
        <f>'Entretien patient'!C5</f>
        <v>Avez-vous été informé et associé à l'évaluation bénéfice/risque liés à votre prise en charge ?</v>
      </c>
      <c r="D132" s="253" t="str">
        <f>IF('Entretien patient'!D5="","",'Entretien patient'!D5)</f>
        <v/>
      </c>
      <c r="E132" s="253">
        <f>VLOOKUP(A132,'Entretien patient'!$A:$G,7,0)</f>
        <v>0</v>
      </c>
      <c r="F132" s="254"/>
      <c r="G132" s="424"/>
      <c r="H132" s="425"/>
      <c r="I132" s="426"/>
      <c r="J132" s="255"/>
    </row>
    <row r="133" spans="1:10" ht="117.75" customHeight="1" x14ac:dyDescent="0.25">
      <c r="A133" s="251">
        <f>'Entretien patient'!A6</f>
        <v>2</v>
      </c>
      <c r="B133" s="251" t="str">
        <f>IF('Entretien patient'!B6="","",'Entretien patient'!B6)</f>
        <v>2.3-04
Patient Traceur
(Tout l'ES - Standard)</v>
      </c>
      <c r="C133" s="252" t="str">
        <f>'Entretien patient'!C6</f>
        <v>Les équipes respectent les bonnes pratiques d’administration des médicaments
(Ex: Avez-vous des médicaments dans votre chambre?
Si oui, quels médicaments? Vous a-t-on informé des modalités de prise de vos médicaments?
Vous aide-t-on à prendre vos médicaments?
Si non, vous a-t-on informé des modalités de prise de vos médicaments?</v>
      </c>
      <c r="D133" s="253" t="str">
        <f>IF('Entretien patient'!D6="","",'Entretien patient'!D6)</f>
        <v/>
      </c>
      <c r="E133" s="253">
        <f>VLOOKUP(A133,'Entretien patient'!$A:$G,7,0)</f>
        <v>0</v>
      </c>
      <c r="F133" s="36"/>
      <c r="G133" s="418"/>
      <c r="H133" s="419"/>
      <c r="I133" s="420"/>
      <c r="J133" s="99"/>
    </row>
    <row r="134" spans="1:10" ht="105" x14ac:dyDescent="0.25">
      <c r="A134" s="251">
        <f>'Entretien patient'!A7</f>
        <v>3</v>
      </c>
      <c r="B134" s="251" t="str">
        <f>IF('Entretien patient'!B7="","",'Entretien patient'!B7)</f>
        <v>1.1-01
Patient traceur 
(tout l'établissement-Standard)</v>
      </c>
      <c r="C134" s="252" t="str">
        <f>'Entretien patient'!C7</f>
        <v xml:space="preserve">Avez-vous été informé, sur vos traitements, la durée prévisionnelle de prise en charge, sans avoir à le demander?
</v>
      </c>
      <c r="D134" s="253" t="str">
        <f>IF('Entretien patient'!D7="","",'Entretien patient'!D7)</f>
        <v/>
      </c>
      <c r="E134" s="253">
        <f>VLOOKUP(A134,'Entretien patient'!$A:$G,7,0)</f>
        <v>0</v>
      </c>
      <c r="F134" s="36"/>
      <c r="G134" s="418"/>
      <c r="H134" s="419"/>
      <c r="I134" s="420"/>
      <c r="J134" s="99"/>
    </row>
    <row r="135" spans="1:10" ht="31.5" x14ac:dyDescent="0.25">
      <c r="A135" s="251">
        <f>'Entretien patient'!A8</f>
        <v>4</v>
      </c>
      <c r="B135" s="251" t="str">
        <f>IF('Entretien patient'!B8="","",'Entretien patient'!B8)</f>
        <v/>
      </c>
      <c r="C135" s="252" t="str">
        <f>'Entretien patient'!C8</f>
        <v>Avant votre hospitalisation, vous a-t-on demandé d'apporter vos ordonnances sur vos traitements habituels ?</v>
      </c>
      <c r="D135" s="253" t="str">
        <f>IF('Entretien patient'!D8="","",'Entretien patient'!D8)</f>
        <v/>
      </c>
      <c r="E135" s="253">
        <f>VLOOKUP(A135,'Entretien patient'!$A:$G,7,0)</f>
        <v>0</v>
      </c>
      <c r="F135" s="36"/>
      <c r="G135" s="418"/>
      <c r="H135" s="419"/>
      <c r="I135" s="420"/>
      <c r="J135" s="99"/>
    </row>
    <row r="136" spans="1:10" ht="47.25" x14ac:dyDescent="0.25">
      <c r="A136" s="251">
        <f>'Entretien patient'!A9</f>
        <v>5</v>
      </c>
      <c r="B136" s="251" t="str">
        <f>IF('Entretien patient'!B9="","",'Entretien patient'!B9)</f>
        <v/>
      </c>
      <c r="C136" s="252" t="str">
        <f>'Entretien patient'!C9</f>
        <v>Lors de la consultation d'anesthésie ou lors d'un entretien avec le pharmacien pendant votre hospitalisation vous a-t-on demandé l'ensemble des médicaments que vous preniez (avec ou sans ordonnance) ?</v>
      </c>
      <c r="D136" s="253" t="str">
        <f>IF('Entretien patient'!D9="","",'Entretien patient'!D9)</f>
        <v/>
      </c>
      <c r="E136" s="253">
        <f>VLOOKUP(A136,'Entretien patient'!$A:$G,7,0)</f>
        <v>0</v>
      </c>
      <c r="F136" s="36"/>
      <c r="G136" s="418"/>
      <c r="H136" s="419"/>
      <c r="I136" s="420"/>
      <c r="J136" s="99"/>
    </row>
    <row r="137" spans="1:10" x14ac:dyDescent="0.25">
      <c r="A137" s="251">
        <f>'Entretien patient'!A10</f>
        <v>6</v>
      </c>
      <c r="B137" s="251" t="str">
        <f>IF('Entretien patient'!B10="","",'Entretien patient'!B10)</f>
        <v/>
      </c>
      <c r="C137" s="252" t="str">
        <f>'Entretien patient'!C10</f>
        <v>Lors de la consultation d'anesthésie, vous a-t-on demandé vos allergies éventuelles ?</v>
      </c>
      <c r="D137" s="253" t="str">
        <f>IF('Entretien patient'!D10="","",'Entretien patient'!D10)</f>
        <v/>
      </c>
      <c r="E137" s="253">
        <f>VLOOKUP(A137,'Entretien patient'!$A:$G,7,0)</f>
        <v>0</v>
      </c>
      <c r="F137" s="36"/>
      <c r="G137" s="418"/>
      <c r="H137" s="419"/>
      <c r="I137" s="420"/>
      <c r="J137" s="99"/>
    </row>
    <row r="138" spans="1:10" ht="31.5" x14ac:dyDescent="0.25">
      <c r="A138" s="251">
        <f>'Entretien patient'!A11</f>
        <v>7</v>
      </c>
      <c r="B138" s="251" t="str">
        <f>IF('Entretien patient'!B11="","",'Entretien patient'!B11)</f>
        <v/>
      </c>
      <c r="C138" s="252" t="str">
        <f>'Entretien patient'!C11</f>
        <v>Si vous avez géré seul(e) vos traitements personnels, en avez-vous informés les professionnels de santé ?</v>
      </c>
      <c r="D138" s="253" t="str">
        <f>IF('Entretien patient'!D11="","",'Entretien patient'!D11)</f>
        <v/>
      </c>
      <c r="E138" s="253">
        <f>VLOOKUP(A138,'Entretien patient'!$A:$G,7,0)</f>
        <v>0</v>
      </c>
      <c r="F138" s="36"/>
      <c r="G138" s="418"/>
      <c r="H138" s="419"/>
      <c r="I138" s="420"/>
      <c r="J138" s="99"/>
    </row>
    <row r="139" spans="1:10" x14ac:dyDescent="0.25">
      <c r="A139" s="251">
        <f>'Entretien patient'!A12</f>
        <v>8</v>
      </c>
      <c r="B139" s="251" t="str">
        <f>IF('Entretien patient'!B12="","",'Entretien patient'!B12)</f>
        <v/>
      </c>
      <c r="C139" s="252" t="str">
        <f>'Entretien patient'!C12</f>
        <v xml:space="preserve">Tout au long de votre hospitalisation, a-t-on régulièrement évalué et soulagé votre douleur ? </v>
      </c>
      <c r="D139" s="253" t="str">
        <f>IF('Entretien patient'!D12="","",'Entretien patient'!D12)</f>
        <v/>
      </c>
      <c r="E139" s="253">
        <f>VLOOKUP(A139,'Entretien patient'!$A:$G,7,0)</f>
        <v>0</v>
      </c>
      <c r="F139" s="36"/>
      <c r="G139" s="418"/>
      <c r="H139" s="419"/>
      <c r="I139" s="420"/>
      <c r="J139" s="99"/>
    </row>
    <row r="140" spans="1:10" ht="132.75" customHeight="1" x14ac:dyDescent="0.25">
      <c r="A140" s="251">
        <f>'Entretien patient'!A13</f>
        <v>9</v>
      </c>
      <c r="B140" s="251" t="str">
        <f>IF('Entretien patient'!B13="","",'Entretien patient'!B13)</f>
        <v/>
      </c>
      <c r="C140" s="252" t="str">
        <f>'Entretien patient'!C13</f>
        <v xml:space="preserve">
Avez-vous compris toutes les informations données concernant votre traitement avant, pendant et après votre hospitalisation ?</v>
      </c>
      <c r="D140" s="253" t="str">
        <f>IF('Entretien patient'!D13="","",'Entretien patient'!D13)</f>
        <v/>
      </c>
      <c r="E140" s="253">
        <f>VLOOKUP(A140,'Entretien patient'!$A:$G,7,0)</f>
        <v>0</v>
      </c>
      <c r="F140" s="36"/>
      <c r="G140" s="418"/>
      <c r="H140" s="419"/>
      <c r="I140" s="420"/>
      <c r="J140" s="99"/>
    </row>
    <row r="141" spans="1:10" ht="110.25" x14ac:dyDescent="0.25">
      <c r="A141" s="251">
        <f>'Entretien patient'!A14</f>
        <v>10</v>
      </c>
      <c r="B141" s="251" t="str">
        <f>IF('Entretien patient'!B14="","",'Entretien patient'!B14)</f>
        <v xml:space="preserve"> 1.1-09
Patient traceur
(tout l'établissement standard)</v>
      </c>
      <c r="C141" s="252" t="str">
        <f>'Entretien patient'!C14</f>
        <v>En prévision de votre sortie, avez-vous été informé(e) :
• des éventuelles modifications de votre traitement habituel (arrêt, substitution, posologie, etc.)
• de l’éventuel nouveau traitement prescrit
• des consignes de suivi
• de la nécessité de signaler tout effet indésirable lié au traitement médicamenteux et selon les modalités indiquées</v>
      </c>
      <c r="D141" s="253" t="str">
        <f>IF('Entretien patient'!D14="","",'Entretien patient'!D14)</f>
        <v/>
      </c>
      <c r="E141" s="253">
        <f>VLOOKUP(A141,'Entretien patient'!$A:$G,7,0)</f>
        <v>0</v>
      </c>
      <c r="F141" s="36"/>
      <c r="G141" s="418"/>
      <c r="H141" s="419"/>
      <c r="I141" s="420"/>
      <c r="J141" s="99"/>
    </row>
    <row r="142" spans="1:10" x14ac:dyDescent="0.25">
      <c r="A142" s="251">
        <f>'Entretien patient'!A15</f>
        <v>11</v>
      </c>
      <c r="B142" s="251" t="str">
        <f>IF('Entretien patient'!B15="","",'Entretien patient'!B15)</f>
        <v/>
      </c>
      <c r="C142" s="252" t="str">
        <f>'Entretien patient'!C15</f>
        <v>Vous a-t-on remis des documents d'information sur votre traitement à la sortie ?</v>
      </c>
      <c r="D142" s="253" t="str">
        <f>IF('Entretien patient'!D15="","",'Entretien patient'!D15)</f>
        <v/>
      </c>
      <c r="E142" s="253">
        <f>VLOOKUP(A142,'Entretien patient'!$A:$G,7,0)</f>
        <v>0</v>
      </c>
      <c r="F142" s="36"/>
      <c r="G142" s="418"/>
      <c r="H142" s="419"/>
      <c r="I142" s="420"/>
      <c r="J142" s="99"/>
    </row>
    <row r="143" spans="1:10" ht="31.5" x14ac:dyDescent="0.25">
      <c r="A143" s="251">
        <f>'Entretien patient'!A16</f>
        <v>12</v>
      </c>
      <c r="B143" s="251" t="str">
        <f>IF('Entretien patient'!B16="","",'Entretien patient'!B16)</f>
        <v/>
      </c>
      <c r="C143" s="252" t="str">
        <f>'Entretien patient'!C16</f>
        <v>Avez-vous été informé(e) des modalités de signalement de tout effet indésirable lié à votre traitement médicamenteux ?</v>
      </c>
      <c r="D143" s="253" t="str">
        <f>IF('Entretien patient'!D16="","",'Entretien patient'!D16)</f>
        <v/>
      </c>
      <c r="E143" s="253">
        <f>VLOOKUP(A143,'Entretien patient'!$A:$G,7,0)</f>
        <v>0</v>
      </c>
      <c r="F143" s="36"/>
      <c r="G143" s="418"/>
      <c r="H143" s="419"/>
      <c r="I143" s="420"/>
      <c r="J143" s="99"/>
    </row>
    <row r="144" spans="1:10" ht="63" x14ac:dyDescent="0.25">
      <c r="A144" s="251">
        <f>'Entretien patient'!A17</f>
        <v>13</v>
      </c>
      <c r="B144" s="251" t="str">
        <f>IF('Entretien patient'!B17="","",'Entretien patient'!B17)</f>
        <v/>
      </c>
      <c r="C144" s="252" t="str">
        <f>'Entretien patient'!C17</f>
        <v xml:space="preserve">Si le/la patient(e) a une PCA (Patient Controlled Analgesia - système d' auto-administration d'analgésiques) :
Avez-vous eu des informations sur le principe de la gestion de la douleur par auto-administration ? </v>
      </c>
      <c r="D144" s="253" t="str">
        <f>IF('Entretien patient'!D17="","",'Entretien patient'!D17)</f>
        <v/>
      </c>
      <c r="E144" s="253">
        <f>VLOOKUP(A144,'Entretien patient'!$A:$G,7,0)</f>
        <v>0</v>
      </c>
      <c r="F144" s="36"/>
      <c r="G144" s="418"/>
      <c r="H144" s="419"/>
      <c r="I144" s="420"/>
      <c r="J144" s="99"/>
    </row>
    <row r="145" spans="1:10" ht="31.5" x14ac:dyDescent="0.25">
      <c r="A145" s="251">
        <f>'Entretien patient'!A18</f>
        <v>14</v>
      </c>
      <c r="B145" s="251" t="str">
        <f>IF('Entretien patient'!B18="","",'Entretien patient'!B18)</f>
        <v/>
      </c>
      <c r="C145" s="252" t="str">
        <f>'Entretien patient'!C18</f>
        <v>Si le/la patient(e) a une PCA
Avez-vous reçu un livret/fiche explicative sur la gestion de la PCA ?</v>
      </c>
      <c r="D145" s="253" t="str">
        <f>IF('Entretien patient'!D18="","",'Entretien patient'!D18)</f>
        <v/>
      </c>
      <c r="E145" s="253">
        <f>VLOOKUP(A145,'Entretien patient'!$A:$G,7,0)</f>
        <v>0</v>
      </c>
      <c r="F145" s="36"/>
      <c r="G145" s="418"/>
      <c r="H145" s="419"/>
      <c r="I145" s="420"/>
      <c r="J145" s="99"/>
    </row>
    <row r="146" spans="1:10" ht="47.25" x14ac:dyDescent="0.25">
      <c r="A146" s="251">
        <f>'Entretien patient'!A19</f>
        <v>15</v>
      </c>
      <c r="B146" s="251" t="str">
        <f>IF('Entretien patient'!B19="","",'Entretien patient'!B19)</f>
        <v/>
      </c>
      <c r="C146" s="252" t="str">
        <f>'Entretien patient'!C19</f>
        <v>Si le/la patient(e) a un traitement anticoagulant ou anti-agrégant plaquettaire :
Avez-vous eu des informations sur ces médicaments, sur les précautions à prendre / les relais éventuels entre la voie injectable et orale ?</v>
      </c>
      <c r="D146" s="253" t="str">
        <f>IF('Entretien patient'!D19="","",'Entretien patient'!D19)</f>
        <v/>
      </c>
      <c r="E146" s="253">
        <f>VLOOKUP(A146,'Entretien patient'!$A:$G,7,0)</f>
        <v>0</v>
      </c>
      <c r="F146" s="36"/>
      <c r="G146" s="418"/>
      <c r="H146" s="419"/>
      <c r="I146" s="420"/>
      <c r="J146" s="99"/>
    </row>
    <row r="147" spans="1:10" s="4" customFormat="1" ht="63" x14ac:dyDescent="0.25">
      <c r="A147" s="251">
        <f>'Entretien patient'!A20</f>
        <v>16</v>
      </c>
      <c r="B147" s="251" t="str">
        <f>IF('Entretien patient'!B20="","",'Entretien patient'!B20)</f>
        <v/>
      </c>
      <c r="C147" s="252" t="str">
        <f>'Entretien patient'!C20</f>
        <v>Si le/la patient(e) a un traitement par opiacés :
Avez-vous eu des informations sur ces médicaments, sur les précautions à prendre / les traitements associés (laxatifs), les éventuels effets secondaires (accoutumance possible et futur sevrage), la durée de votre traitement ?</v>
      </c>
      <c r="D147" s="253" t="str">
        <f>IF('Entretien patient'!D20="","",'Entretien patient'!D20)</f>
        <v/>
      </c>
      <c r="E147" s="253">
        <f>VLOOKUP(A147,'Entretien patient'!$A:$G,7,0)</f>
        <v>0</v>
      </c>
      <c r="F147" s="36"/>
      <c r="G147" s="418"/>
      <c r="H147" s="419"/>
      <c r="I147" s="420"/>
      <c r="J147" s="99"/>
    </row>
    <row r="148" spans="1:10" s="4" customFormat="1" x14ac:dyDescent="0.25">
      <c r="A148" s="3"/>
      <c r="B148" s="3"/>
      <c r="C148" s="108"/>
      <c r="E148" s="3"/>
      <c r="F148" s="132"/>
      <c r="G148" s="132"/>
      <c r="H148" s="20"/>
      <c r="I148" s="133"/>
      <c r="J148" s="20"/>
    </row>
    <row r="149" spans="1:10" s="4" customFormat="1" x14ac:dyDescent="0.25">
      <c r="A149" s="3"/>
      <c r="B149" s="3"/>
      <c r="C149" s="108"/>
      <c r="E149" s="3"/>
      <c r="F149" s="132"/>
      <c r="G149" s="132"/>
      <c r="H149" s="20"/>
      <c r="I149" s="133"/>
      <c r="J149" s="20"/>
    </row>
    <row r="150" spans="1:10" s="4" customFormat="1" x14ac:dyDescent="0.25">
      <c r="A150" s="3"/>
      <c r="B150" s="3"/>
      <c r="C150" s="108"/>
      <c r="E150" s="3"/>
      <c r="F150" s="132"/>
      <c r="G150" s="132"/>
      <c r="H150" s="20"/>
      <c r="I150" s="133"/>
      <c r="J150" s="20"/>
    </row>
    <row r="151" spans="1:10" s="4" customFormat="1" x14ac:dyDescent="0.25">
      <c r="A151" s="3"/>
      <c r="B151" s="3"/>
      <c r="C151" s="108"/>
      <c r="E151" s="3"/>
      <c r="F151" s="132"/>
      <c r="G151" s="132"/>
      <c r="H151" s="20"/>
      <c r="I151" s="133"/>
      <c r="J151" s="20"/>
    </row>
    <row r="152" spans="1:10" s="4" customFormat="1" x14ac:dyDescent="0.25">
      <c r="A152" s="3"/>
      <c r="B152" s="3"/>
      <c r="C152" s="108"/>
      <c r="E152" s="3"/>
      <c r="F152" s="132"/>
      <c r="G152" s="132"/>
      <c r="H152" s="20"/>
      <c r="I152" s="133"/>
      <c r="J152" s="20"/>
    </row>
    <row r="153" spans="1:10" s="4" customFormat="1" x14ac:dyDescent="0.25">
      <c r="A153" s="3"/>
      <c r="B153" s="3"/>
      <c r="C153" s="108"/>
      <c r="E153" s="3"/>
      <c r="F153" s="132"/>
      <c r="G153" s="132"/>
      <c r="H153" s="20"/>
      <c r="I153" s="133"/>
      <c r="J153" s="20"/>
    </row>
    <row r="154" spans="1:10" s="4" customFormat="1" x14ac:dyDescent="0.25">
      <c r="A154" s="3"/>
      <c r="B154" s="3"/>
      <c r="C154" s="108"/>
      <c r="E154" s="3"/>
      <c r="F154" s="132"/>
      <c r="G154" s="132"/>
      <c r="H154" s="20"/>
      <c r="I154" s="133"/>
      <c r="J154" s="20"/>
    </row>
    <row r="155" spans="1:10" s="4" customFormat="1" x14ac:dyDescent="0.25">
      <c r="A155" s="3"/>
      <c r="B155" s="3"/>
      <c r="C155" s="108"/>
      <c r="E155" s="3"/>
      <c r="F155" s="132"/>
      <c r="G155" s="132"/>
      <c r="H155" s="20"/>
      <c r="I155" s="133"/>
      <c r="J155" s="20"/>
    </row>
    <row r="156" spans="1:10" s="4" customFormat="1" x14ac:dyDescent="0.25">
      <c r="A156" s="3"/>
      <c r="B156" s="3"/>
      <c r="C156" s="108"/>
      <c r="E156" s="3"/>
      <c r="F156" s="132"/>
      <c r="G156" s="132"/>
      <c r="H156" s="20"/>
      <c r="I156" s="133"/>
      <c r="J156" s="20"/>
    </row>
    <row r="157" spans="1:10" s="4" customFormat="1" x14ac:dyDescent="0.25">
      <c r="A157" s="3"/>
      <c r="B157" s="3"/>
      <c r="C157" s="108"/>
      <c r="E157" s="3"/>
      <c r="F157" s="132"/>
      <c r="G157" s="132"/>
      <c r="H157" s="20"/>
      <c r="I157" s="133"/>
      <c r="J157" s="20"/>
    </row>
    <row r="158" spans="1:10" s="4" customFormat="1" x14ac:dyDescent="0.25">
      <c r="A158" s="3"/>
      <c r="B158" s="3"/>
      <c r="C158" s="108"/>
      <c r="E158" s="3"/>
      <c r="F158" s="132"/>
      <c r="G158" s="132"/>
      <c r="H158" s="20"/>
      <c r="I158" s="133"/>
      <c r="J158" s="20"/>
    </row>
    <row r="159" spans="1:10" s="4" customFormat="1" x14ac:dyDescent="0.25">
      <c r="A159" s="3"/>
      <c r="B159" s="3"/>
      <c r="C159" s="108"/>
      <c r="E159" s="3"/>
      <c r="F159" s="132"/>
      <c r="G159" s="132"/>
      <c r="H159" s="20"/>
      <c r="I159" s="133"/>
      <c r="J159" s="20"/>
    </row>
    <row r="160" spans="1:10" s="4" customFormat="1" x14ac:dyDescent="0.25">
      <c r="A160" s="3"/>
      <c r="B160" s="3"/>
      <c r="C160" s="108"/>
      <c r="E160" s="3"/>
      <c r="F160" s="132"/>
      <c r="G160" s="132"/>
      <c r="H160" s="20"/>
      <c r="I160" s="133"/>
      <c r="J160" s="20"/>
    </row>
    <row r="161" spans="1:10" s="4" customFormat="1" x14ac:dyDescent="0.25">
      <c r="A161" s="3"/>
      <c r="B161" s="3"/>
      <c r="C161" s="108"/>
      <c r="E161" s="3"/>
      <c r="F161" s="132"/>
      <c r="G161" s="132"/>
      <c r="H161" s="20"/>
      <c r="I161" s="133"/>
      <c r="J161" s="20"/>
    </row>
    <row r="162" spans="1:10" s="4" customFormat="1" x14ac:dyDescent="0.25">
      <c r="A162" s="3"/>
      <c r="B162" s="3"/>
      <c r="C162" s="108"/>
      <c r="E162" s="3"/>
      <c r="F162" s="132"/>
      <c r="G162" s="132"/>
      <c r="H162" s="20"/>
      <c r="I162" s="133"/>
      <c r="J162" s="20"/>
    </row>
    <row r="163" spans="1:10" s="4" customFormat="1" x14ac:dyDescent="0.25">
      <c r="A163" s="3"/>
      <c r="B163" s="3"/>
      <c r="C163" s="108"/>
      <c r="E163" s="3"/>
      <c r="F163" s="132"/>
      <c r="G163" s="132"/>
      <c r="H163" s="20"/>
      <c r="I163" s="133"/>
      <c r="J163" s="20"/>
    </row>
    <row r="164" spans="1:10" s="4" customFormat="1" x14ac:dyDescent="0.25">
      <c r="A164" s="3"/>
      <c r="B164" s="3"/>
      <c r="C164" s="108"/>
      <c r="E164" s="3"/>
      <c r="F164" s="132"/>
      <c r="G164" s="132"/>
      <c r="H164" s="20"/>
      <c r="I164" s="133"/>
      <c r="J164" s="20"/>
    </row>
    <row r="165" spans="1:10" s="4" customFormat="1" x14ac:dyDescent="0.25">
      <c r="A165" s="3"/>
      <c r="B165" s="3"/>
      <c r="C165" s="108"/>
      <c r="E165" s="3"/>
      <c r="F165" s="132"/>
      <c r="G165" s="132"/>
      <c r="H165" s="20"/>
      <c r="I165" s="133"/>
      <c r="J165" s="20"/>
    </row>
    <row r="166" spans="1:10" s="4" customFormat="1" x14ac:dyDescent="0.25">
      <c r="A166" s="3"/>
      <c r="B166" s="3"/>
      <c r="C166" s="108"/>
      <c r="E166" s="3"/>
      <c r="F166" s="132"/>
      <c r="G166" s="132"/>
      <c r="H166" s="20"/>
      <c r="I166" s="133"/>
      <c r="J166" s="20"/>
    </row>
    <row r="167" spans="1:10" s="4" customFormat="1" x14ac:dyDescent="0.25">
      <c r="A167" s="3"/>
      <c r="B167" s="3"/>
      <c r="C167" s="108"/>
      <c r="E167" s="3"/>
      <c r="F167" s="132"/>
      <c r="G167" s="132"/>
      <c r="H167" s="20"/>
      <c r="I167" s="133"/>
      <c r="J167" s="20"/>
    </row>
    <row r="168" spans="1:10" s="4" customFormat="1" x14ac:dyDescent="0.25">
      <c r="A168" s="3"/>
      <c r="B168" s="3"/>
      <c r="C168" s="108"/>
      <c r="E168" s="3"/>
      <c r="F168" s="132"/>
      <c r="G168" s="132"/>
      <c r="H168" s="20"/>
      <c r="I168" s="133"/>
      <c r="J168" s="20"/>
    </row>
    <row r="169" spans="1:10" s="4" customFormat="1" x14ac:dyDescent="0.25">
      <c r="A169" s="3"/>
      <c r="B169" s="3"/>
      <c r="C169" s="108"/>
      <c r="E169" s="3"/>
      <c r="F169" s="132"/>
      <c r="G169" s="132"/>
      <c r="H169" s="20"/>
      <c r="I169" s="133"/>
      <c r="J169" s="20"/>
    </row>
    <row r="170" spans="1:10" s="4" customFormat="1" x14ac:dyDescent="0.25">
      <c r="A170" s="3"/>
      <c r="B170" s="3"/>
      <c r="C170" s="108"/>
      <c r="E170" s="3"/>
      <c r="F170" s="132"/>
      <c r="G170" s="132"/>
      <c r="H170" s="20"/>
      <c r="I170" s="133"/>
      <c r="J170" s="20"/>
    </row>
    <row r="171" spans="1:10" s="4" customFormat="1" x14ac:dyDescent="0.25">
      <c r="A171" s="3"/>
      <c r="B171" s="3"/>
      <c r="C171" s="108"/>
      <c r="E171" s="3"/>
      <c r="F171" s="132"/>
      <c r="G171" s="132"/>
      <c r="H171" s="20"/>
      <c r="I171" s="133"/>
      <c r="J171" s="20"/>
    </row>
    <row r="172" spans="1:10" s="4" customFormat="1" x14ac:dyDescent="0.25">
      <c r="A172" s="3"/>
      <c r="B172" s="3"/>
      <c r="C172" s="108"/>
      <c r="E172" s="3"/>
      <c r="F172" s="132"/>
      <c r="G172" s="132"/>
      <c r="H172" s="20"/>
      <c r="I172" s="133"/>
      <c r="J172" s="20"/>
    </row>
    <row r="173" spans="1:10" s="4" customFormat="1" x14ac:dyDescent="0.25">
      <c r="A173" s="3"/>
      <c r="B173" s="3"/>
      <c r="C173" s="108"/>
      <c r="E173" s="3"/>
      <c r="F173" s="132"/>
      <c r="G173" s="132"/>
      <c r="H173" s="20"/>
      <c r="I173" s="133"/>
      <c r="J173" s="20"/>
    </row>
    <row r="174" spans="1:10" s="4" customFormat="1" x14ac:dyDescent="0.25">
      <c r="A174" s="3"/>
      <c r="B174" s="3"/>
      <c r="C174" s="108"/>
      <c r="E174" s="3"/>
      <c r="F174" s="132"/>
      <c r="G174" s="132"/>
      <c r="H174" s="20"/>
      <c r="I174" s="133"/>
      <c r="J174" s="20"/>
    </row>
    <row r="175" spans="1:10" s="4" customFormat="1" x14ac:dyDescent="0.25">
      <c r="A175" s="3"/>
      <c r="B175" s="3"/>
      <c r="C175" s="108"/>
      <c r="E175" s="3"/>
      <c r="F175" s="132"/>
      <c r="G175" s="132"/>
      <c r="H175" s="20"/>
      <c r="I175" s="133"/>
      <c r="J175" s="20"/>
    </row>
    <row r="176" spans="1:10" s="4" customFormat="1" x14ac:dyDescent="0.25">
      <c r="A176" s="3"/>
      <c r="B176" s="3"/>
      <c r="C176" s="108"/>
      <c r="E176" s="3"/>
      <c r="F176" s="132"/>
      <c r="G176" s="132"/>
      <c r="H176" s="20"/>
      <c r="I176" s="133"/>
      <c r="J176" s="20"/>
    </row>
    <row r="177" spans="1:10" s="4" customFormat="1" x14ac:dyDescent="0.25">
      <c r="A177" s="3"/>
      <c r="B177" s="3"/>
      <c r="C177" s="108"/>
      <c r="E177" s="3"/>
      <c r="F177" s="132"/>
      <c r="G177" s="132"/>
      <c r="H177" s="20"/>
      <c r="I177" s="133"/>
      <c r="J177" s="20"/>
    </row>
    <row r="178" spans="1:10" s="4" customFormat="1" x14ac:dyDescent="0.25">
      <c r="A178" s="3"/>
      <c r="B178" s="3"/>
      <c r="C178" s="108"/>
      <c r="E178" s="3"/>
      <c r="F178" s="132"/>
      <c r="G178" s="132"/>
      <c r="H178" s="20"/>
      <c r="I178" s="133"/>
      <c r="J178" s="20"/>
    </row>
    <row r="179" spans="1:10" s="4" customFormat="1" x14ac:dyDescent="0.25">
      <c r="A179" s="3"/>
      <c r="B179" s="3"/>
      <c r="C179" s="108"/>
      <c r="E179" s="3"/>
      <c r="F179" s="132"/>
      <c r="G179" s="132"/>
      <c r="H179" s="20"/>
      <c r="I179" s="133"/>
      <c r="J179" s="20"/>
    </row>
    <row r="180" spans="1:10" s="4" customFormat="1" x14ac:dyDescent="0.25">
      <c r="A180" s="3"/>
      <c r="B180" s="3"/>
      <c r="C180" s="108"/>
      <c r="E180" s="3"/>
      <c r="F180" s="132"/>
      <c r="G180" s="132"/>
      <c r="H180" s="20"/>
      <c r="I180" s="133"/>
      <c r="J180" s="20"/>
    </row>
    <row r="181" spans="1:10" s="4" customFormat="1" x14ac:dyDescent="0.25">
      <c r="A181" s="3"/>
      <c r="B181" s="3"/>
      <c r="C181" s="108"/>
      <c r="E181" s="3"/>
      <c r="F181" s="132"/>
      <c r="G181" s="132"/>
      <c r="H181" s="20"/>
      <c r="I181" s="133"/>
      <c r="J181" s="20"/>
    </row>
    <row r="182" spans="1:10" s="4" customFormat="1" x14ac:dyDescent="0.25">
      <c r="A182" s="3"/>
      <c r="B182" s="3"/>
      <c r="C182" s="108"/>
      <c r="E182" s="3"/>
      <c r="F182" s="132"/>
      <c r="G182" s="132"/>
      <c r="H182" s="20"/>
      <c r="I182" s="133"/>
      <c r="J182" s="20"/>
    </row>
    <row r="183" spans="1:10" s="4" customFormat="1" x14ac:dyDescent="0.25">
      <c r="A183" s="3"/>
      <c r="B183" s="3"/>
      <c r="C183" s="108"/>
      <c r="E183" s="3"/>
      <c r="F183" s="132"/>
      <c r="G183" s="132"/>
      <c r="H183" s="20"/>
      <c r="I183" s="133"/>
      <c r="J183" s="20"/>
    </row>
    <row r="184" spans="1:10" s="4" customFormat="1" x14ac:dyDescent="0.25">
      <c r="A184" s="3"/>
      <c r="B184" s="3"/>
      <c r="C184" s="108"/>
      <c r="E184" s="3"/>
      <c r="F184" s="132"/>
      <c r="G184" s="132"/>
      <c r="H184" s="20"/>
      <c r="I184" s="133"/>
      <c r="J184" s="20"/>
    </row>
    <row r="185" spans="1:10" s="4" customFormat="1" x14ac:dyDescent="0.25">
      <c r="A185" s="3"/>
      <c r="B185" s="3"/>
      <c r="C185" s="108"/>
      <c r="E185" s="3"/>
      <c r="F185" s="132"/>
      <c r="G185" s="132"/>
      <c r="H185" s="20"/>
      <c r="I185" s="133"/>
      <c r="J185" s="20"/>
    </row>
    <row r="186" spans="1:10" s="4" customFormat="1" x14ac:dyDescent="0.25">
      <c r="A186" s="3"/>
      <c r="B186" s="3"/>
      <c r="C186" s="108"/>
      <c r="E186" s="3"/>
      <c r="F186" s="132"/>
      <c r="G186" s="132"/>
      <c r="H186" s="20"/>
      <c r="I186" s="133"/>
      <c r="J186" s="20"/>
    </row>
    <row r="187" spans="1:10" s="4" customFormat="1" x14ac:dyDescent="0.25">
      <c r="A187" s="3"/>
      <c r="B187" s="3"/>
      <c r="C187" s="108"/>
      <c r="E187" s="3"/>
      <c r="F187" s="132"/>
      <c r="G187" s="132"/>
      <c r="H187" s="20"/>
      <c r="I187" s="133"/>
      <c r="J187" s="20"/>
    </row>
    <row r="188" spans="1:10" s="4" customFormat="1" x14ac:dyDescent="0.25">
      <c r="A188" s="3"/>
      <c r="B188" s="3"/>
      <c r="C188" s="108"/>
      <c r="E188" s="3"/>
      <c r="F188" s="132"/>
      <c r="G188" s="132"/>
      <c r="H188" s="20"/>
      <c r="I188" s="133"/>
      <c r="J188" s="20"/>
    </row>
    <row r="189" spans="1:10" s="4" customFormat="1" x14ac:dyDescent="0.25">
      <c r="A189" s="3"/>
      <c r="B189" s="3"/>
      <c r="C189" s="108"/>
      <c r="E189" s="3"/>
      <c r="F189" s="132"/>
      <c r="G189" s="132"/>
      <c r="H189" s="20"/>
      <c r="I189" s="133"/>
      <c r="J189" s="20"/>
    </row>
    <row r="190" spans="1:10" s="4" customFormat="1" x14ac:dyDescent="0.25">
      <c r="A190" s="3"/>
      <c r="B190" s="3"/>
      <c r="C190" s="108"/>
      <c r="E190" s="3"/>
      <c r="F190" s="132"/>
      <c r="G190" s="132"/>
      <c r="H190" s="20"/>
      <c r="I190" s="133"/>
      <c r="J190" s="20"/>
    </row>
    <row r="191" spans="1:10" s="4" customFormat="1" x14ac:dyDescent="0.25">
      <c r="A191" s="3"/>
      <c r="B191" s="3"/>
      <c r="C191" s="108"/>
      <c r="E191" s="3"/>
      <c r="F191" s="132"/>
      <c r="G191" s="132"/>
      <c r="H191" s="20"/>
      <c r="I191" s="133"/>
      <c r="J191" s="20"/>
    </row>
    <row r="192" spans="1:10" s="4" customFormat="1" x14ac:dyDescent="0.25">
      <c r="A192" s="3"/>
      <c r="B192" s="3"/>
      <c r="C192" s="108"/>
      <c r="E192" s="3"/>
      <c r="F192" s="132"/>
      <c r="G192" s="132"/>
      <c r="H192" s="20"/>
      <c r="I192" s="133"/>
      <c r="J192" s="20"/>
    </row>
    <row r="193" spans="1:10" s="4" customFormat="1" x14ac:dyDescent="0.25">
      <c r="A193" s="3"/>
      <c r="B193" s="3"/>
      <c r="C193" s="108"/>
      <c r="E193" s="3"/>
      <c r="F193" s="132"/>
      <c r="G193" s="132"/>
      <c r="H193" s="20"/>
      <c r="I193" s="133"/>
      <c r="J193" s="20"/>
    </row>
    <row r="194" spans="1:10" s="4" customFormat="1" x14ac:dyDescent="0.25">
      <c r="A194" s="3"/>
      <c r="B194" s="3"/>
      <c r="C194" s="108"/>
      <c r="E194" s="3"/>
      <c r="F194" s="132"/>
      <c r="G194" s="132"/>
      <c r="H194" s="20"/>
      <c r="I194" s="133"/>
      <c r="J194" s="20"/>
    </row>
    <row r="195" spans="1:10" s="4" customFormat="1" x14ac:dyDescent="0.25">
      <c r="A195" s="3"/>
      <c r="B195" s="3"/>
      <c r="C195" s="108"/>
      <c r="E195" s="3"/>
      <c r="F195" s="132"/>
      <c r="G195" s="132"/>
      <c r="H195" s="20"/>
      <c r="I195" s="133"/>
      <c r="J195" s="20"/>
    </row>
    <row r="196" spans="1:10" s="4" customFormat="1" x14ac:dyDescent="0.25">
      <c r="A196" s="3"/>
      <c r="B196" s="3"/>
      <c r="C196" s="108"/>
      <c r="E196" s="3"/>
      <c r="F196" s="132"/>
      <c r="G196" s="132"/>
      <c r="H196" s="20"/>
      <c r="I196" s="133"/>
      <c r="J196" s="20"/>
    </row>
    <row r="197" spans="1:10" s="4" customFormat="1" x14ac:dyDescent="0.25">
      <c r="A197" s="3"/>
      <c r="B197" s="3"/>
      <c r="C197" s="108"/>
      <c r="E197" s="3"/>
      <c r="F197" s="132"/>
      <c r="G197" s="132"/>
      <c r="H197" s="20"/>
      <c r="I197" s="133"/>
      <c r="J197" s="20"/>
    </row>
    <row r="198" spans="1:10" s="4" customFormat="1" x14ac:dyDescent="0.25">
      <c r="A198" s="3"/>
      <c r="B198" s="3"/>
      <c r="C198" s="108"/>
      <c r="E198" s="3"/>
      <c r="F198" s="132"/>
      <c r="G198" s="132"/>
      <c r="H198" s="20"/>
      <c r="I198" s="133"/>
      <c r="J198" s="20"/>
    </row>
    <row r="199" spans="1:10" s="4" customFormat="1" x14ac:dyDescent="0.25">
      <c r="A199" s="3"/>
      <c r="B199" s="3"/>
      <c r="C199" s="108"/>
      <c r="E199" s="3"/>
      <c r="F199" s="132"/>
      <c r="G199" s="132"/>
      <c r="H199" s="20"/>
      <c r="I199" s="133"/>
      <c r="J199" s="20"/>
    </row>
    <row r="200" spans="1:10" s="4" customFormat="1" x14ac:dyDescent="0.25">
      <c r="A200" s="3"/>
      <c r="B200" s="3"/>
      <c r="C200" s="108"/>
      <c r="E200" s="3"/>
      <c r="F200" s="132"/>
      <c r="G200" s="132"/>
      <c r="H200" s="20"/>
      <c r="I200" s="133"/>
      <c r="J200" s="20"/>
    </row>
    <row r="201" spans="1:10" s="4" customFormat="1" x14ac:dyDescent="0.25">
      <c r="A201" s="3"/>
      <c r="B201" s="3"/>
      <c r="C201" s="108"/>
      <c r="E201" s="3"/>
      <c r="F201" s="132"/>
      <c r="G201" s="132"/>
      <c r="H201" s="20"/>
      <c r="I201" s="133"/>
      <c r="J201" s="20"/>
    </row>
    <row r="202" spans="1:10" s="4" customFormat="1" x14ac:dyDescent="0.25">
      <c r="A202" s="3"/>
      <c r="B202" s="3"/>
      <c r="C202" s="108"/>
      <c r="E202" s="3"/>
      <c r="F202" s="132"/>
      <c r="G202" s="132"/>
      <c r="H202" s="20"/>
      <c r="I202" s="133"/>
      <c r="J202" s="20"/>
    </row>
    <row r="203" spans="1:10" s="4" customFormat="1" x14ac:dyDescent="0.25">
      <c r="A203" s="3"/>
      <c r="B203" s="3"/>
      <c r="C203" s="108"/>
      <c r="E203" s="3"/>
      <c r="F203" s="132"/>
      <c r="G203" s="132"/>
      <c r="H203" s="20"/>
      <c r="I203" s="133"/>
      <c r="J203" s="20"/>
    </row>
    <row r="204" spans="1:10" s="4" customFormat="1" x14ac:dyDescent="0.25">
      <c r="A204" s="3"/>
      <c r="B204" s="3"/>
      <c r="C204" s="108"/>
      <c r="E204" s="3"/>
      <c r="F204" s="132"/>
      <c r="G204" s="132"/>
      <c r="H204" s="20"/>
      <c r="I204" s="133"/>
      <c r="J204" s="20"/>
    </row>
    <row r="205" spans="1:10" s="4" customFormat="1" x14ac:dyDescent="0.25">
      <c r="A205" s="3"/>
      <c r="B205" s="3"/>
      <c r="C205" s="108"/>
      <c r="E205" s="3"/>
      <c r="F205" s="132"/>
      <c r="G205" s="132"/>
      <c r="H205" s="20"/>
      <c r="I205" s="133"/>
      <c r="J205" s="20"/>
    </row>
    <row r="206" spans="1:10" s="4" customFormat="1" x14ac:dyDescent="0.25">
      <c r="A206" s="3"/>
      <c r="B206" s="3"/>
      <c r="C206" s="108"/>
      <c r="E206" s="3"/>
      <c r="F206" s="132"/>
      <c r="G206" s="132"/>
      <c r="H206" s="20"/>
      <c r="I206" s="133"/>
      <c r="J206" s="20"/>
    </row>
    <row r="207" spans="1:10" s="4" customFormat="1" x14ac:dyDescent="0.25">
      <c r="A207" s="3"/>
      <c r="B207" s="3"/>
      <c r="C207" s="108"/>
      <c r="E207" s="3"/>
      <c r="F207" s="132"/>
      <c r="G207" s="132"/>
      <c r="H207" s="20"/>
      <c r="I207" s="133"/>
      <c r="J207" s="20"/>
    </row>
    <row r="208" spans="1:10" s="4" customFormat="1" x14ac:dyDescent="0.25">
      <c r="A208" s="3"/>
      <c r="B208" s="3"/>
      <c r="C208" s="108"/>
      <c r="E208" s="3"/>
      <c r="F208" s="132"/>
      <c r="G208" s="132"/>
      <c r="H208" s="20"/>
      <c r="I208" s="133"/>
      <c r="J208" s="20"/>
    </row>
    <row r="209" spans="1:10" s="4" customFormat="1" x14ac:dyDescent="0.25">
      <c r="A209" s="3"/>
      <c r="B209" s="3"/>
      <c r="C209" s="108"/>
      <c r="E209" s="3"/>
      <c r="F209" s="132"/>
      <c r="G209" s="132"/>
      <c r="H209" s="20"/>
      <c r="I209" s="133"/>
      <c r="J209" s="20"/>
    </row>
    <row r="210" spans="1:10" s="4" customFormat="1" x14ac:dyDescent="0.25">
      <c r="A210" s="3"/>
      <c r="B210" s="3"/>
      <c r="C210" s="108"/>
      <c r="E210" s="3"/>
      <c r="F210" s="132"/>
      <c r="G210" s="132"/>
      <c r="H210" s="20"/>
      <c r="I210" s="133"/>
      <c r="J210" s="20"/>
    </row>
    <row r="211" spans="1:10" s="4" customFormat="1" x14ac:dyDescent="0.25">
      <c r="A211" s="3"/>
      <c r="B211" s="3"/>
      <c r="C211" s="108"/>
      <c r="E211" s="3"/>
      <c r="F211" s="132"/>
      <c r="G211" s="132"/>
      <c r="H211" s="20"/>
      <c r="I211" s="133"/>
      <c r="J211" s="20"/>
    </row>
    <row r="212" spans="1:10" s="4" customFormat="1" x14ac:dyDescent="0.25">
      <c r="A212" s="3"/>
      <c r="B212" s="3"/>
      <c r="C212" s="108"/>
      <c r="E212" s="3"/>
      <c r="F212" s="132"/>
      <c r="G212" s="132"/>
      <c r="H212" s="20"/>
      <c r="I212" s="133"/>
      <c r="J212" s="20"/>
    </row>
    <row r="213" spans="1:10" s="4" customFormat="1" x14ac:dyDescent="0.25">
      <c r="A213" s="3"/>
      <c r="B213" s="3"/>
      <c r="C213" s="108"/>
      <c r="E213" s="3"/>
      <c r="F213" s="132"/>
      <c r="G213" s="132"/>
      <c r="H213" s="20"/>
      <c r="I213" s="133"/>
      <c r="J213" s="20"/>
    </row>
    <row r="214" spans="1:10" s="4" customFormat="1" x14ac:dyDescent="0.25">
      <c r="A214" s="3"/>
      <c r="B214" s="3"/>
      <c r="C214" s="108"/>
      <c r="E214" s="3"/>
      <c r="F214" s="132"/>
      <c r="G214" s="132"/>
      <c r="H214" s="20"/>
      <c r="I214" s="133"/>
      <c r="J214" s="20"/>
    </row>
    <row r="215" spans="1:10" s="4" customFormat="1" x14ac:dyDescent="0.25">
      <c r="A215" s="3"/>
      <c r="B215" s="3"/>
      <c r="C215" s="108"/>
      <c r="E215" s="3"/>
      <c r="F215" s="132"/>
      <c r="G215" s="132"/>
      <c r="H215" s="20"/>
      <c r="I215" s="133"/>
      <c r="J215" s="20"/>
    </row>
    <row r="216" spans="1:10" s="4" customFormat="1" x14ac:dyDescent="0.25">
      <c r="A216" s="3"/>
      <c r="B216" s="3"/>
      <c r="C216" s="108"/>
      <c r="E216" s="3"/>
      <c r="F216" s="132"/>
      <c r="G216" s="132"/>
      <c r="H216" s="20"/>
      <c r="I216" s="133"/>
      <c r="J216" s="20"/>
    </row>
    <row r="217" spans="1:10" s="4" customFormat="1" x14ac:dyDescent="0.25">
      <c r="A217" s="3"/>
      <c r="B217" s="3"/>
      <c r="C217" s="108"/>
      <c r="E217" s="3"/>
      <c r="F217" s="132"/>
      <c r="G217" s="132"/>
      <c r="H217" s="20"/>
      <c r="I217" s="133"/>
      <c r="J217" s="20"/>
    </row>
    <row r="218" spans="1:10" s="4" customFormat="1" x14ac:dyDescent="0.25">
      <c r="A218" s="3"/>
      <c r="B218" s="3"/>
      <c r="C218" s="108"/>
      <c r="E218" s="3"/>
      <c r="F218" s="132"/>
      <c r="G218" s="132"/>
      <c r="H218" s="20"/>
      <c r="I218" s="133"/>
      <c r="J218" s="20"/>
    </row>
    <row r="219" spans="1:10" s="4" customFormat="1" x14ac:dyDescent="0.25">
      <c r="A219" s="3"/>
      <c r="B219" s="3"/>
      <c r="C219" s="108"/>
      <c r="E219" s="3"/>
      <c r="F219" s="132"/>
      <c r="G219" s="132"/>
      <c r="H219" s="20"/>
      <c r="I219" s="133"/>
      <c r="J219" s="20"/>
    </row>
    <row r="220" spans="1:10" s="4" customFormat="1" x14ac:dyDescent="0.25">
      <c r="A220" s="3"/>
      <c r="B220" s="3"/>
      <c r="C220" s="108"/>
      <c r="E220" s="3"/>
      <c r="F220" s="132"/>
      <c r="G220" s="132"/>
      <c r="H220" s="20"/>
      <c r="I220" s="133"/>
      <c r="J220" s="20"/>
    </row>
    <row r="221" spans="1:10" s="4" customFormat="1" x14ac:dyDescent="0.25">
      <c r="A221" s="3"/>
      <c r="B221" s="3"/>
      <c r="C221" s="108"/>
      <c r="E221" s="3"/>
      <c r="F221" s="132"/>
      <c r="G221" s="132"/>
      <c r="H221" s="20"/>
      <c r="I221" s="133"/>
      <c r="J221" s="20"/>
    </row>
    <row r="222" spans="1:10" s="4" customFormat="1" x14ac:dyDescent="0.25">
      <c r="A222" s="3"/>
      <c r="B222" s="3"/>
      <c r="C222" s="108"/>
      <c r="E222" s="3"/>
      <c r="F222" s="132"/>
      <c r="G222" s="132"/>
      <c r="H222" s="20"/>
      <c r="I222" s="133"/>
      <c r="J222" s="20"/>
    </row>
    <row r="223" spans="1:10" s="4" customFormat="1" x14ac:dyDescent="0.25">
      <c r="A223" s="3"/>
      <c r="B223" s="3"/>
      <c r="C223" s="108"/>
      <c r="E223" s="3"/>
      <c r="F223" s="132"/>
      <c r="G223" s="132"/>
      <c r="H223" s="20"/>
      <c r="I223" s="133"/>
      <c r="J223" s="20"/>
    </row>
    <row r="224" spans="1:10" s="4" customFormat="1" x14ac:dyDescent="0.25">
      <c r="A224" s="3"/>
      <c r="B224" s="3"/>
      <c r="C224" s="108"/>
      <c r="E224" s="3"/>
      <c r="F224" s="132"/>
      <c r="G224" s="132"/>
      <c r="H224" s="20"/>
      <c r="I224" s="133"/>
      <c r="J224" s="20"/>
    </row>
    <row r="225" spans="1:10" s="4" customFormat="1" x14ac:dyDescent="0.25">
      <c r="A225" s="3"/>
      <c r="B225" s="3"/>
      <c r="C225" s="108"/>
      <c r="E225" s="3"/>
      <c r="F225" s="132"/>
      <c r="G225" s="132"/>
      <c r="H225" s="20"/>
      <c r="I225" s="133"/>
      <c r="J225" s="20"/>
    </row>
    <row r="226" spans="1:10" s="4" customFormat="1" x14ac:dyDescent="0.25">
      <c r="A226" s="3"/>
      <c r="B226" s="3"/>
      <c r="C226" s="108"/>
      <c r="E226" s="3"/>
      <c r="F226" s="132"/>
      <c r="G226" s="132"/>
      <c r="H226" s="20"/>
      <c r="I226" s="133"/>
      <c r="J226" s="20"/>
    </row>
    <row r="227" spans="1:10" s="4" customFormat="1" x14ac:dyDescent="0.25">
      <c r="A227" s="3"/>
      <c r="B227" s="3"/>
      <c r="C227" s="108"/>
      <c r="E227" s="3"/>
      <c r="F227" s="132"/>
      <c r="G227" s="132"/>
      <c r="H227" s="20"/>
      <c r="I227" s="133"/>
      <c r="J227" s="20"/>
    </row>
    <row r="228" spans="1:10" s="4" customFormat="1" x14ac:dyDescent="0.25">
      <c r="A228" s="3"/>
      <c r="B228" s="3"/>
      <c r="C228" s="108"/>
      <c r="E228" s="3"/>
      <c r="F228" s="132"/>
      <c r="G228" s="132"/>
      <c r="H228" s="20"/>
      <c r="I228" s="133"/>
      <c r="J228" s="20"/>
    </row>
    <row r="229" spans="1:10" s="4" customFormat="1" x14ac:dyDescent="0.25">
      <c r="A229" s="3"/>
      <c r="B229" s="3"/>
      <c r="C229" s="108"/>
      <c r="E229" s="3"/>
      <c r="F229" s="132"/>
      <c r="G229" s="132"/>
      <c r="H229" s="20"/>
      <c r="I229" s="133"/>
      <c r="J229" s="20"/>
    </row>
    <row r="230" spans="1:10" s="4" customFormat="1" x14ac:dyDescent="0.25">
      <c r="A230" s="3"/>
      <c r="B230" s="3"/>
      <c r="C230" s="108"/>
      <c r="E230" s="3"/>
      <c r="F230" s="132"/>
      <c r="G230" s="132"/>
      <c r="H230" s="20"/>
      <c r="I230" s="133"/>
      <c r="J230" s="20"/>
    </row>
    <row r="231" spans="1:10" s="4" customFormat="1" x14ac:dyDescent="0.25">
      <c r="A231" s="3"/>
      <c r="B231" s="3"/>
      <c r="C231" s="108"/>
      <c r="E231" s="3"/>
      <c r="F231" s="132"/>
      <c r="G231" s="132"/>
      <c r="H231" s="20"/>
      <c r="I231" s="133"/>
      <c r="J231" s="20"/>
    </row>
    <row r="232" spans="1:10" s="4" customFormat="1" x14ac:dyDescent="0.25">
      <c r="A232" s="3"/>
      <c r="B232" s="3"/>
      <c r="C232" s="108"/>
      <c r="E232" s="3"/>
      <c r="F232" s="132"/>
      <c r="G232" s="132"/>
      <c r="H232" s="20"/>
      <c r="I232" s="133"/>
      <c r="J232" s="20"/>
    </row>
    <row r="233" spans="1:10" s="4" customFormat="1" x14ac:dyDescent="0.25">
      <c r="A233" s="3"/>
      <c r="B233" s="3"/>
      <c r="C233" s="108"/>
      <c r="E233" s="3"/>
      <c r="F233" s="132"/>
      <c r="G233" s="132"/>
      <c r="H233" s="20"/>
      <c r="I233" s="133"/>
      <c r="J233" s="20"/>
    </row>
    <row r="234" spans="1:10" s="4" customFormat="1" x14ac:dyDescent="0.25">
      <c r="A234" s="3"/>
      <c r="B234" s="3"/>
      <c r="C234" s="108"/>
      <c r="E234" s="3"/>
      <c r="F234" s="132"/>
      <c r="G234" s="132"/>
      <c r="H234" s="20"/>
      <c r="I234" s="133"/>
      <c r="J234" s="20"/>
    </row>
    <row r="235" spans="1:10" s="4" customFormat="1" x14ac:dyDescent="0.25">
      <c r="A235" s="3"/>
      <c r="B235" s="3"/>
      <c r="C235" s="108"/>
      <c r="E235" s="3"/>
      <c r="F235" s="132"/>
      <c r="G235" s="132"/>
      <c r="H235" s="20"/>
      <c r="I235" s="133"/>
      <c r="J235" s="20"/>
    </row>
    <row r="236" spans="1:10" s="4" customFormat="1" x14ac:dyDescent="0.25">
      <c r="A236" s="3"/>
      <c r="B236" s="3"/>
      <c r="C236" s="108"/>
      <c r="E236" s="3"/>
      <c r="F236" s="132"/>
      <c r="G236" s="132"/>
      <c r="H236" s="20"/>
      <c r="I236" s="133"/>
      <c r="J236" s="20"/>
    </row>
    <row r="237" spans="1:10" s="4" customFormat="1" x14ac:dyDescent="0.25">
      <c r="A237" s="3"/>
      <c r="B237" s="3"/>
      <c r="C237" s="108"/>
      <c r="E237" s="3"/>
      <c r="F237" s="132"/>
      <c r="G237" s="132"/>
      <c r="H237" s="20"/>
      <c r="I237" s="133"/>
      <c r="J237" s="20"/>
    </row>
    <row r="238" spans="1:10" s="4" customFormat="1" x14ac:dyDescent="0.25">
      <c r="A238" s="3"/>
      <c r="B238" s="3"/>
      <c r="C238" s="108"/>
      <c r="E238" s="3"/>
      <c r="F238" s="132"/>
      <c r="G238" s="132"/>
      <c r="H238" s="20"/>
      <c r="I238" s="133"/>
      <c r="J238" s="20"/>
    </row>
    <row r="239" spans="1:10" s="4" customFormat="1" x14ac:dyDescent="0.25">
      <c r="A239" s="3"/>
      <c r="B239" s="3"/>
      <c r="C239" s="108"/>
      <c r="E239" s="3"/>
      <c r="F239" s="132"/>
      <c r="G239" s="132"/>
      <c r="H239" s="20"/>
      <c r="I239" s="133"/>
      <c r="J239" s="20"/>
    </row>
    <row r="240" spans="1:10" s="4" customFormat="1" x14ac:dyDescent="0.25">
      <c r="A240" s="3"/>
      <c r="B240" s="3"/>
      <c r="C240" s="108"/>
      <c r="E240" s="3"/>
      <c r="F240" s="132"/>
      <c r="G240" s="132"/>
      <c r="H240" s="20"/>
      <c r="I240" s="133"/>
      <c r="J240" s="20"/>
    </row>
    <row r="241" spans="1:10" s="4" customFormat="1" x14ac:dyDescent="0.25">
      <c r="A241" s="3"/>
      <c r="B241" s="3"/>
      <c r="C241" s="108"/>
      <c r="E241" s="3"/>
      <c r="F241" s="132"/>
      <c r="G241" s="132"/>
      <c r="H241" s="20"/>
      <c r="I241" s="133"/>
      <c r="J241" s="20"/>
    </row>
    <row r="242" spans="1:10" s="4" customFormat="1" x14ac:dyDescent="0.25">
      <c r="A242" s="3"/>
      <c r="B242" s="3"/>
      <c r="C242" s="108"/>
      <c r="E242" s="3"/>
      <c r="F242" s="132"/>
      <c r="G242" s="132"/>
      <c r="H242" s="20"/>
      <c r="I242" s="133"/>
      <c r="J242" s="20"/>
    </row>
    <row r="243" spans="1:10" s="4" customFormat="1" x14ac:dyDescent="0.25">
      <c r="A243" s="3"/>
      <c r="B243" s="3"/>
      <c r="C243" s="108"/>
      <c r="E243" s="3"/>
      <c r="F243" s="132"/>
      <c r="G243" s="132"/>
      <c r="H243" s="20"/>
      <c r="I243" s="133"/>
      <c r="J243" s="20"/>
    </row>
    <row r="244" spans="1:10" s="4" customFormat="1" x14ac:dyDescent="0.25">
      <c r="A244" s="3"/>
      <c r="B244" s="3"/>
      <c r="C244" s="108"/>
      <c r="E244" s="3"/>
      <c r="F244" s="132"/>
      <c r="G244" s="132"/>
      <c r="H244" s="20"/>
      <c r="I244" s="133"/>
      <c r="J244" s="20"/>
    </row>
    <row r="245" spans="1:10" s="4" customFormat="1" x14ac:dyDescent="0.25">
      <c r="A245" s="3"/>
      <c r="B245" s="3"/>
      <c r="C245" s="108"/>
      <c r="E245" s="3"/>
      <c r="F245" s="132"/>
      <c r="G245" s="132"/>
      <c r="H245" s="20"/>
      <c r="I245" s="133"/>
      <c r="J245" s="20"/>
    </row>
    <row r="246" spans="1:10" s="4" customFormat="1" x14ac:dyDescent="0.25">
      <c r="A246" s="3"/>
      <c r="B246" s="3"/>
      <c r="C246" s="108"/>
      <c r="E246" s="3"/>
      <c r="F246" s="132"/>
      <c r="G246" s="132"/>
      <c r="H246" s="20"/>
      <c r="I246" s="133"/>
      <c r="J246" s="20"/>
    </row>
    <row r="247" spans="1:10" s="4" customFormat="1" x14ac:dyDescent="0.25">
      <c r="A247" s="3"/>
      <c r="B247" s="3"/>
      <c r="C247" s="108"/>
      <c r="E247" s="3"/>
      <c r="F247" s="132"/>
      <c r="G247" s="132"/>
      <c r="H247" s="20"/>
      <c r="I247" s="133"/>
      <c r="J247" s="20"/>
    </row>
    <row r="248" spans="1:10" s="4" customFormat="1" x14ac:dyDescent="0.25">
      <c r="A248" s="3"/>
      <c r="B248" s="3"/>
      <c r="C248" s="108"/>
      <c r="E248" s="3"/>
      <c r="F248" s="132"/>
      <c r="G248" s="132"/>
      <c r="H248" s="20"/>
      <c r="I248" s="133"/>
      <c r="J248" s="20"/>
    </row>
    <row r="249" spans="1:10" s="4" customFormat="1" x14ac:dyDescent="0.25">
      <c r="A249" s="3"/>
      <c r="B249" s="3"/>
      <c r="C249" s="108"/>
      <c r="E249" s="3"/>
      <c r="F249" s="132"/>
      <c r="G249" s="132"/>
      <c r="H249" s="20"/>
      <c r="I249" s="133"/>
      <c r="J249" s="20"/>
    </row>
    <row r="250" spans="1:10" s="4" customFormat="1" x14ac:dyDescent="0.25">
      <c r="A250" s="3"/>
      <c r="B250" s="3"/>
      <c r="C250" s="108"/>
      <c r="E250" s="3"/>
      <c r="F250" s="132"/>
      <c r="G250" s="132"/>
      <c r="H250" s="20"/>
      <c r="I250" s="133"/>
      <c r="J250" s="20"/>
    </row>
    <row r="251" spans="1:10" s="4" customFormat="1" x14ac:dyDescent="0.25">
      <c r="A251" s="3"/>
      <c r="B251" s="3"/>
      <c r="C251" s="108"/>
      <c r="E251" s="3"/>
      <c r="F251" s="132"/>
      <c r="G251" s="132"/>
      <c r="H251" s="20"/>
      <c r="I251" s="133"/>
      <c r="J251" s="20"/>
    </row>
    <row r="252" spans="1:10" s="4" customFormat="1" x14ac:dyDescent="0.25">
      <c r="A252" s="3"/>
      <c r="B252" s="3"/>
      <c r="C252" s="108"/>
      <c r="E252" s="3"/>
      <c r="F252" s="132"/>
      <c r="G252" s="132"/>
      <c r="H252" s="20"/>
      <c r="I252" s="133"/>
      <c r="J252" s="20"/>
    </row>
    <row r="253" spans="1:10" s="4" customFormat="1" x14ac:dyDescent="0.25">
      <c r="A253" s="3"/>
      <c r="B253" s="3"/>
      <c r="C253" s="108"/>
      <c r="E253" s="3"/>
      <c r="F253" s="132"/>
      <c r="G253" s="132"/>
      <c r="H253" s="20"/>
      <c r="I253" s="133"/>
      <c r="J253" s="20"/>
    </row>
    <row r="254" spans="1:10" s="4" customFormat="1" x14ac:dyDescent="0.25">
      <c r="A254" s="3"/>
      <c r="B254" s="3"/>
      <c r="C254" s="108"/>
      <c r="E254" s="3"/>
      <c r="F254" s="132"/>
      <c r="G254" s="132"/>
      <c r="H254" s="20"/>
      <c r="I254" s="133"/>
      <c r="J254" s="20"/>
    </row>
    <row r="255" spans="1:10" s="4" customFormat="1" x14ac:dyDescent="0.25">
      <c r="A255" s="3"/>
      <c r="B255" s="3"/>
      <c r="C255" s="108"/>
      <c r="E255" s="3"/>
      <c r="F255" s="132"/>
      <c r="G255" s="132"/>
      <c r="H255" s="20"/>
      <c r="I255" s="133"/>
      <c r="J255" s="20"/>
    </row>
    <row r="256" spans="1:10" s="4" customFormat="1" x14ac:dyDescent="0.25">
      <c r="A256" s="3"/>
      <c r="B256" s="3"/>
      <c r="C256" s="108"/>
      <c r="E256" s="3"/>
      <c r="F256" s="132"/>
      <c r="G256" s="132"/>
      <c r="H256" s="20"/>
      <c r="I256" s="133"/>
      <c r="J256" s="20"/>
    </row>
    <row r="257" spans="1:10" s="4" customFormat="1" x14ac:dyDescent="0.25">
      <c r="A257" s="3"/>
      <c r="B257" s="3"/>
      <c r="C257" s="108"/>
      <c r="E257" s="3"/>
      <c r="F257" s="132"/>
      <c r="G257" s="132"/>
      <c r="H257" s="20"/>
      <c r="I257" s="133"/>
      <c r="J257" s="20"/>
    </row>
    <row r="258" spans="1:10" s="4" customFormat="1" x14ac:dyDescent="0.25">
      <c r="A258" s="3"/>
      <c r="B258" s="3"/>
      <c r="C258" s="108"/>
      <c r="E258" s="3"/>
      <c r="F258" s="132"/>
      <c r="G258" s="132"/>
      <c r="H258" s="20"/>
      <c r="I258" s="133"/>
      <c r="J258" s="20"/>
    </row>
    <row r="259" spans="1:10" s="4" customFormat="1" x14ac:dyDescent="0.25">
      <c r="A259" s="3"/>
      <c r="B259" s="3"/>
      <c r="C259" s="108"/>
      <c r="E259" s="3"/>
      <c r="F259" s="132"/>
      <c r="G259" s="132"/>
      <c r="H259" s="20"/>
      <c r="I259" s="133"/>
      <c r="J259" s="20"/>
    </row>
    <row r="260" spans="1:10" s="4" customFormat="1" x14ac:dyDescent="0.25">
      <c r="A260" s="3"/>
      <c r="B260" s="3"/>
      <c r="C260" s="108"/>
      <c r="E260" s="3"/>
      <c r="F260" s="132"/>
      <c r="G260" s="132"/>
      <c r="H260" s="20"/>
      <c r="I260" s="133"/>
      <c r="J260" s="20"/>
    </row>
    <row r="261" spans="1:10" s="4" customFormat="1" x14ac:dyDescent="0.25">
      <c r="A261" s="3"/>
      <c r="B261" s="3"/>
      <c r="C261" s="108"/>
      <c r="E261" s="3"/>
      <c r="F261" s="132"/>
      <c r="G261" s="132"/>
      <c r="H261" s="20"/>
      <c r="I261" s="133"/>
      <c r="J261" s="20"/>
    </row>
    <row r="262" spans="1:10" s="4" customFormat="1" x14ac:dyDescent="0.25">
      <c r="A262" s="3"/>
      <c r="B262" s="3"/>
      <c r="C262" s="108"/>
      <c r="E262" s="3"/>
      <c r="F262" s="132"/>
      <c r="G262" s="132"/>
      <c r="H262" s="20"/>
      <c r="I262" s="133"/>
      <c r="J262" s="20"/>
    </row>
    <row r="263" spans="1:10" s="4" customFormat="1" x14ac:dyDescent="0.25">
      <c r="A263" s="3"/>
      <c r="B263" s="3"/>
      <c r="C263" s="108"/>
      <c r="E263" s="3"/>
      <c r="F263" s="132"/>
      <c r="G263" s="132"/>
      <c r="H263" s="20"/>
      <c r="I263" s="133"/>
      <c r="J263" s="20"/>
    </row>
    <row r="264" spans="1:10" s="4" customFormat="1" x14ac:dyDescent="0.25">
      <c r="A264" s="3"/>
      <c r="B264" s="3"/>
      <c r="C264" s="108"/>
      <c r="E264" s="3"/>
      <c r="F264" s="132"/>
      <c r="G264" s="132"/>
      <c r="H264" s="20"/>
      <c r="I264" s="133"/>
      <c r="J264" s="20"/>
    </row>
    <row r="265" spans="1:10" s="4" customFormat="1" x14ac:dyDescent="0.25">
      <c r="A265" s="3"/>
      <c r="B265" s="3"/>
      <c r="C265" s="108"/>
      <c r="E265" s="3"/>
      <c r="F265" s="132"/>
      <c r="G265" s="132"/>
      <c r="H265" s="20"/>
      <c r="I265" s="133"/>
      <c r="J265" s="20"/>
    </row>
    <row r="266" spans="1:10" s="4" customFormat="1" x14ac:dyDescent="0.25">
      <c r="A266" s="3"/>
      <c r="B266" s="3"/>
      <c r="C266" s="108"/>
      <c r="E266" s="3"/>
      <c r="F266" s="132"/>
      <c r="G266" s="132"/>
      <c r="H266" s="20"/>
      <c r="I266" s="133"/>
      <c r="J266" s="20"/>
    </row>
    <row r="267" spans="1:10" s="4" customFormat="1" x14ac:dyDescent="0.25">
      <c r="A267" s="3"/>
      <c r="B267" s="3"/>
      <c r="C267" s="108"/>
      <c r="E267" s="3"/>
      <c r="F267" s="132"/>
      <c r="G267" s="132"/>
      <c r="H267" s="20"/>
      <c r="I267" s="133"/>
      <c r="J267" s="20"/>
    </row>
    <row r="268" spans="1:10" s="4" customFormat="1" x14ac:dyDescent="0.25">
      <c r="A268" s="3"/>
      <c r="B268" s="3"/>
      <c r="C268" s="108"/>
      <c r="E268" s="3"/>
      <c r="F268" s="132"/>
      <c r="G268" s="132"/>
      <c r="H268" s="20"/>
      <c r="I268" s="133"/>
      <c r="J268" s="20"/>
    </row>
    <row r="269" spans="1:10" s="4" customFormat="1" x14ac:dyDescent="0.25">
      <c r="A269" s="3"/>
      <c r="B269" s="3"/>
      <c r="C269" s="108"/>
      <c r="E269" s="3"/>
      <c r="F269" s="132"/>
      <c r="G269" s="132"/>
      <c r="H269" s="20"/>
      <c r="I269" s="133"/>
      <c r="J269" s="20"/>
    </row>
    <row r="270" spans="1:10" s="4" customFormat="1" x14ac:dyDescent="0.25">
      <c r="A270" s="3"/>
      <c r="B270" s="3"/>
      <c r="C270" s="108"/>
      <c r="E270" s="3"/>
      <c r="F270" s="132"/>
      <c r="G270" s="132"/>
      <c r="H270" s="20"/>
      <c r="I270" s="133"/>
      <c r="J270" s="20"/>
    </row>
    <row r="271" spans="1:10" s="4" customFormat="1" x14ac:dyDescent="0.25">
      <c r="A271" s="3"/>
      <c r="B271" s="3"/>
      <c r="C271" s="108"/>
      <c r="E271" s="3"/>
      <c r="F271" s="132"/>
      <c r="G271" s="132"/>
      <c r="H271" s="20"/>
      <c r="I271" s="133"/>
      <c r="J271" s="20"/>
    </row>
    <row r="272" spans="1:10" s="4" customFormat="1" x14ac:dyDescent="0.25">
      <c r="A272" s="3"/>
      <c r="B272" s="3"/>
      <c r="C272" s="108"/>
      <c r="E272" s="3"/>
      <c r="F272" s="132"/>
      <c r="G272" s="132"/>
      <c r="H272" s="20"/>
      <c r="I272" s="133"/>
      <c r="J272" s="20"/>
    </row>
    <row r="273" spans="1:10" s="4" customFormat="1" x14ac:dyDescent="0.25">
      <c r="A273" s="3"/>
      <c r="B273" s="3"/>
      <c r="C273" s="108"/>
      <c r="E273" s="3"/>
      <c r="F273" s="132"/>
      <c r="G273" s="132"/>
      <c r="H273" s="20"/>
      <c r="I273" s="133"/>
      <c r="J273" s="20"/>
    </row>
    <row r="274" spans="1:10" s="4" customFormat="1" x14ac:dyDescent="0.25">
      <c r="A274" s="3"/>
      <c r="B274" s="3"/>
      <c r="C274" s="108"/>
      <c r="E274" s="3"/>
      <c r="F274" s="132"/>
      <c r="G274" s="132"/>
      <c r="H274" s="20"/>
      <c r="I274" s="133"/>
      <c r="J274" s="20"/>
    </row>
    <row r="275" spans="1:10" s="4" customFormat="1" x14ac:dyDescent="0.25">
      <c r="A275" s="3"/>
      <c r="B275" s="3"/>
      <c r="C275" s="108"/>
      <c r="E275" s="3"/>
      <c r="F275" s="132"/>
      <c r="G275" s="132"/>
      <c r="H275" s="20"/>
      <c r="I275" s="133"/>
      <c r="J275" s="20"/>
    </row>
    <row r="276" spans="1:10" s="4" customFormat="1" x14ac:dyDescent="0.25">
      <c r="A276" s="3"/>
      <c r="B276" s="3"/>
      <c r="C276" s="108"/>
      <c r="E276" s="3"/>
      <c r="F276" s="132"/>
      <c r="G276" s="132"/>
      <c r="H276" s="20"/>
      <c r="I276" s="133"/>
      <c r="J276" s="20"/>
    </row>
    <row r="277" spans="1:10" s="4" customFormat="1" x14ac:dyDescent="0.25">
      <c r="A277" s="3"/>
      <c r="B277" s="3"/>
      <c r="C277" s="108"/>
      <c r="E277" s="3"/>
      <c r="F277" s="132"/>
      <c r="G277" s="132"/>
      <c r="H277" s="20"/>
      <c r="I277" s="133"/>
      <c r="J277" s="20"/>
    </row>
    <row r="278" spans="1:10" s="4" customFormat="1" x14ac:dyDescent="0.25">
      <c r="A278" s="3"/>
      <c r="B278" s="3"/>
      <c r="C278" s="108"/>
      <c r="E278" s="3"/>
      <c r="F278" s="132"/>
      <c r="G278" s="132"/>
      <c r="H278" s="20"/>
      <c r="I278" s="133"/>
      <c r="J278" s="20"/>
    </row>
    <row r="279" spans="1:10" s="4" customFormat="1" x14ac:dyDescent="0.25">
      <c r="A279" s="3"/>
      <c r="B279" s="3"/>
      <c r="C279" s="108"/>
      <c r="E279" s="3"/>
      <c r="F279" s="132"/>
      <c r="G279" s="132"/>
      <c r="H279" s="20"/>
      <c r="I279" s="133"/>
      <c r="J279" s="20"/>
    </row>
    <row r="280" spans="1:10" s="4" customFormat="1" x14ac:dyDescent="0.25">
      <c r="A280" s="3"/>
      <c r="B280" s="3"/>
      <c r="C280" s="108"/>
      <c r="E280" s="3"/>
      <c r="F280" s="132"/>
      <c r="G280" s="132"/>
      <c r="H280" s="20"/>
      <c r="I280" s="133"/>
      <c r="J280" s="20"/>
    </row>
    <row r="281" spans="1:10" s="4" customFormat="1" x14ac:dyDescent="0.25">
      <c r="A281" s="3"/>
      <c r="B281" s="3"/>
      <c r="C281" s="108"/>
      <c r="E281" s="3"/>
      <c r="F281" s="132"/>
      <c r="G281" s="132"/>
      <c r="H281" s="20"/>
      <c r="I281" s="133"/>
      <c r="J281" s="20"/>
    </row>
    <row r="282" spans="1:10" s="4" customFormat="1" x14ac:dyDescent="0.25">
      <c r="A282" s="3"/>
      <c r="B282" s="3"/>
      <c r="C282" s="108"/>
      <c r="E282" s="3"/>
      <c r="F282" s="132"/>
      <c r="G282" s="132"/>
      <c r="H282" s="20"/>
      <c r="I282" s="133"/>
      <c r="J282" s="20"/>
    </row>
    <row r="283" spans="1:10" s="4" customFormat="1" x14ac:dyDescent="0.25">
      <c r="A283" s="3"/>
      <c r="B283" s="3"/>
      <c r="C283" s="108"/>
      <c r="E283" s="3"/>
      <c r="F283" s="132"/>
      <c r="G283" s="132"/>
      <c r="H283" s="20"/>
      <c r="I283" s="133"/>
      <c r="J283" s="20"/>
    </row>
    <row r="284" spans="1:10" s="4" customFormat="1" x14ac:dyDescent="0.25">
      <c r="A284" s="3"/>
      <c r="B284" s="3"/>
      <c r="C284" s="108"/>
      <c r="E284" s="3"/>
      <c r="F284" s="132"/>
      <c r="G284" s="132"/>
      <c r="H284" s="20"/>
      <c r="I284" s="133"/>
      <c r="J284" s="20"/>
    </row>
    <row r="285" spans="1:10" s="4" customFormat="1" x14ac:dyDescent="0.25">
      <c r="A285" s="3"/>
      <c r="B285" s="3"/>
      <c r="C285" s="108"/>
      <c r="E285" s="3"/>
      <c r="F285" s="132"/>
      <c r="G285" s="132"/>
      <c r="H285" s="20"/>
      <c r="I285" s="133"/>
      <c r="J285" s="20"/>
    </row>
    <row r="286" spans="1:10" s="4" customFormat="1" x14ac:dyDescent="0.25">
      <c r="A286" s="3"/>
      <c r="B286" s="3"/>
      <c r="C286" s="108"/>
      <c r="E286" s="3"/>
      <c r="F286" s="132"/>
      <c r="G286" s="132"/>
      <c r="H286" s="20"/>
      <c r="I286" s="133"/>
      <c r="J286" s="20"/>
    </row>
    <row r="287" spans="1:10" s="4" customFormat="1" x14ac:dyDescent="0.25">
      <c r="A287" s="3"/>
      <c r="B287" s="3"/>
      <c r="C287" s="108"/>
      <c r="E287" s="3"/>
      <c r="F287" s="132"/>
      <c r="G287" s="132"/>
      <c r="H287" s="20"/>
      <c r="I287" s="133"/>
      <c r="J287" s="20"/>
    </row>
    <row r="288" spans="1:10" s="4" customFormat="1" x14ac:dyDescent="0.25">
      <c r="A288" s="3"/>
      <c r="B288" s="3"/>
      <c r="C288" s="108"/>
      <c r="E288" s="3"/>
      <c r="F288" s="132"/>
      <c r="G288" s="132"/>
      <c r="H288" s="20"/>
      <c r="I288" s="133"/>
      <c r="J288" s="20"/>
    </row>
    <row r="289" spans="1:10" s="4" customFormat="1" x14ac:dyDescent="0.25">
      <c r="A289" s="3"/>
      <c r="B289" s="3"/>
      <c r="C289" s="108"/>
      <c r="E289" s="3"/>
      <c r="F289" s="132"/>
      <c r="G289" s="132"/>
      <c r="H289" s="20"/>
      <c r="I289" s="133"/>
      <c r="J289" s="20"/>
    </row>
    <row r="290" spans="1:10" s="4" customFormat="1" x14ac:dyDescent="0.25">
      <c r="A290" s="3"/>
      <c r="B290" s="3"/>
      <c r="C290" s="108"/>
      <c r="E290" s="3"/>
      <c r="F290" s="132"/>
      <c r="G290" s="132"/>
      <c r="H290" s="20"/>
      <c r="I290" s="133"/>
      <c r="J290" s="20"/>
    </row>
    <row r="291" spans="1:10" s="4" customFormat="1" x14ac:dyDescent="0.25">
      <c r="A291" s="3"/>
      <c r="B291" s="3"/>
      <c r="C291" s="108"/>
      <c r="E291" s="3"/>
      <c r="F291" s="132"/>
      <c r="G291" s="132"/>
      <c r="H291" s="20"/>
      <c r="I291" s="133"/>
      <c r="J291" s="20"/>
    </row>
    <row r="292" spans="1:10" s="4" customFormat="1" x14ac:dyDescent="0.25">
      <c r="A292" s="3"/>
      <c r="B292" s="3"/>
      <c r="C292" s="108"/>
      <c r="E292" s="3"/>
      <c r="F292" s="132"/>
      <c r="G292" s="132"/>
      <c r="H292" s="20"/>
      <c r="I292" s="133"/>
      <c r="J292" s="20"/>
    </row>
    <row r="293" spans="1:10" s="4" customFormat="1" x14ac:dyDescent="0.25">
      <c r="A293" s="3"/>
      <c r="B293" s="3"/>
      <c r="C293" s="108"/>
      <c r="E293" s="3"/>
      <c r="F293" s="132"/>
      <c r="G293" s="132"/>
      <c r="H293" s="20"/>
      <c r="I293" s="133"/>
      <c r="J293" s="20"/>
    </row>
    <row r="294" spans="1:10" s="4" customFormat="1" x14ac:dyDescent="0.25">
      <c r="A294" s="3"/>
      <c r="B294" s="3"/>
      <c r="C294" s="108"/>
      <c r="E294" s="3"/>
      <c r="F294" s="132"/>
      <c r="G294" s="132"/>
      <c r="H294" s="20"/>
      <c r="I294" s="133"/>
      <c r="J294" s="20"/>
    </row>
    <row r="295" spans="1:10" s="4" customFormat="1" x14ac:dyDescent="0.25">
      <c r="A295" s="3"/>
      <c r="B295" s="3"/>
      <c r="C295" s="108"/>
      <c r="E295" s="3"/>
      <c r="F295" s="132"/>
      <c r="G295" s="132"/>
      <c r="H295" s="20"/>
      <c r="I295" s="133"/>
      <c r="J295" s="20"/>
    </row>
    <row r="296" spans="1:10" s="4" customFormat="1" x14ac:dyDescent="0.25">
      <c r="A296" s="3"/>
      <c r="B296" s="3"/>
      <c r="C296" s="108"/>
      <c r="E296" s="3"/>
      <c r="F296" s="132"/>
      <c r="G296" s="132"/>
      <c r="H296" s="20"/>
      <c r="I296" s="133"/>
      <c r="J296" s="20"/>
    </row>
    <row r="297" spans="1:10" s="4" customFormat="1" x14ac:dyDescent="0.25">
      <c r="A297" s="3"/>
      <c r="B297" s="3"/>
      <c r="C297" s="108"/>
      <c r="E297" s="3"/>
      <c r="F297" s="132"/>
      <c r="G297" s="132"/>
      <c r="H297" s="20"/>
      <c r="I297" s="133"/>
      <c r="J297" s="20"/>
    </row>
    <row r="298" spans="1:10" s="4" customFormat="1" x14ac:dyDescent="0.25">
      <c r="A298" s="3"/>
      <c r="B298" s="3"/>
      <c r="C298" s="108"/>
      <c r="E298" s="3"/>
      <c r="F298" s="132"/>
      <c r="G298" s="132"/>
      <c r="H298" s="20"/>
      <c r="I298" s="133"/>
      <c r="J298" s="20"/>
    </row>
    <row r="299" spans="1:10" s="4" customFormat="1" x14ac:dyDescent="0.25">
      <c r="A299" s="3"/>
      <c r="B299" s="3"/>
      <c r="C299" s="108"/>
      <c r="E299" s="3"/>
      <c r="F299" s="132"/>
      <c r="G299" s="132"/>
      <c r="H299" s="20"/>
      <c r="I299" s="133"/>
      <c r="J299" s="20"/>
    </row>
    <row r="300" spans="1:10" s="4" customFormat="1" x14ac:dyDescent="0.25">
      <c r="A300" s="3"/>
      <c r="B300" s="3"/>
      <c r="C300" s="108"/>
      <c r="E300" s="3"/>
      <c r="F300" s="132"/>
      <c r="G300" s="132"/>
      <c r="H300" s="20"/>
      <c r="I300" s="133"/>
      <c r="J300" s="20"/>
    </row>
    <row r="301" spans="1:10" s="4" customFormat="1" x14ac:dyDescent="0.25">
      <c r="A301" s="3"/>
      <c r="B301" s="3"/>
      <c r="C301" s="108"/>
      <c r="E301" s="3"/>
      <c r="F301" s="132"/>
      <c r="G301" s="132"/>
      <c r="H301" s="20"/>
      <c r="I301" s="133"/>
      <c r="J301" s="20"/>
    </row>
    <row r="302" spans="1:10" s="4" customFormat="1" x14ac:dyDescent="0.25">
      <c r="A302" s="3"/>
      <c r="B302" s="3"/>
      <c r="C302" s="108"/>
      <c r="E302" s="3"/>
      <c r="F302" s="132"/>
      <c r="G302" s="132"/>
      <c r="H302" s="20"/>
      <c r="I302" s="133"/>
      <c r="J302" s="20"/>
    </row>
    <row r="303" spans="1:10" s="4" customFormat="1" x14ac:dyDescent="0.25">
      <c r="A303" s="3"/>
      <c r="B303" s="3"/>
      <c r="C303" s="108"/>
      <c r="E303" s="3"/>
      <c r="F303" s="132"/>
      <c r="G303" s="132"/>
      <c r="H303" s="20"/>
      <c r="I303" s="133"/>
      <c r="J303" s="20"/>
    </row>
    <row r="304" spans="1:10" s="4" customFormat="1" x14ac:dyDescent="0.25">
      <c r="A304" s="3"/>
      <c r="B304" s="3"/>
      <c r="C304" s="108"/>
      <c r="E304" s="3"/>
      <c r="F304" s="132"/>
      <c r="G304" s="132"/>
      <c r="H304" s="20"/>
      <c r="I304" s="133"/>
      <c r="J304" s="20"/>
    </row>
    <row r="305" spans="1:10" s="4" customFormat="1" x14ac:dyDescent="0.25">
      <c r="A305" s="3"/>
      <c r="B305" s="3"/>
      <c r="C305" s="108"/>
      <c r="E305" s="3"/>
      <c r="F305" s="132"/>
      <c r="G305" s="132"/>
      <c r="H305" s="20"/>
      <c r="I305" s="133"/>
      <c r="J305" s="20"/>
    </row>
    <row r="306" spans="1:10" s="4" customFormat="1" x14ac:dyDescent="0.25">
      <c r="A306" s="3"/>
      <c r="B306" s="3"/>
      <c r="C306" s="108"/>
      <c r="E306" s="3"/>
      <c r="F306" s="132"/>
      <c r="G306" s="132"/>
      <c r="H306" s="20"/>
      <c r="I306" s="133"/>
      <c r="J306" s="20"/>
    </row>
    <row r="307" spans="1:10" s="4" customFormat="1" x14ac:dyDescent="0.25">
      <c r="A307" s="3"/>
      <c r="B307" s="3"/>
      <c r="C307" s="108"/>
      <c r="E307" s="3"/>
      <c r="F307" s="132"/>
      <c r="G307" s="132"/>
      <c r="H307" s="20"/>
      <c r="I307" s="133"/>
      <c r="J307" s="20"/>
    </row>
    <row r="308" spans="1:10" s="4" customFormat="1" x14ac:dyDescent="0.25">
      <c r="A308" s="3"/>
      <c r="B308" s="3"/>
      <c r="C308" s="108"/>
      <c r="E308" s="3"/>
      <c r="F308" s="132"/>
      <c r="G308" s="132"/>
      <c r="H308" s="20"/>
      <c r="I308" s="133"/>
      <c r="J308" s="20"/>
    </row>
    <row r="309" spans="1:10" s="4" customFormat="1" x14ac:dyDescent="0.25">
      <c r="A309" s="3"/>
      <c r="B309" s="3"/>
      <c r="C309" s="108"/>
      <c r="E309" s="3"/>
      <c r="F309" s="132"/>
      <c r="G309" s="132"/>
      <c r="H309" s="20"/>
      <c r="I309" s="133"/>
      <c r="J309" s="20"/>
    </row>
    <row r="310" spans="1:10" s="4" customFormat="1" x14ac:dyDescent="0.25">
      <c r="A310" s="3"/>
      <c r="B310" s="3"/>
      <c r="C310" s="108"/>
      <c r="E310" s="3"/>
      <c r="F310" s="132"/>
      <c r="G310" s="132"/>
      <c r="H310" s="20"/>
      <c r="I310" s="133"/>
      <c r="J310" s="20"/>
    </row>
    <row r="311" spans="1:10" s="4" customFormat="1" x14ac:dyDescent="0.25">
      <c r="A311" s="3"/>
      <c r="B311" s="3"/>
      <c r="C311" s="108"/>
      <c r="E311" s="3"/>
      <c r="F311" s="132"/>
      <c r="G311" s="132"/>
      <c r="H311" s="20"/>
      <c r="I311" s="133"/>
      <c r="J311" s="20"/>
    </row>
    <row r="312" spans="1:10" s="4" customFormat="1" x14ac:dyDescent="0.25">
      <c r="A312" s="3"/>
      <c r="B312" s="3"/>
      <c r="C312" s="108"/>
      <c r="E312" s="3"/>
      <c r="F312" s="132"/>
      <c r="G312" s="132"/>
      <c r="H312" s="20"/>
      <c r="I312" s="133"/>
      <c r="J312" s="20"/>
    </row>
    <row r="313" spans="1:10" s="4" customFormat="1" x14ac:dyDescent="0.25">
      <c r="A313" s="3"/>
      <c r="B313" s="3"/>
      <c r="C313" s="108"/>
      <c r="E313" s="3"/>
      <c r="F313" s="132"/>
      <c r="G313" s="132"/>
      <c r="H313" s="20"/>
      <c r="I313" s="133"/>
      <c r="J313" s="20"/>
    </row>
    <row r="314" spans="1:10" s="4" customFormat="1" x14ac:dyDescent="0.25">
      <c r="A314" s="3"/>
      <c r="B314" s="3"/>
      <c r="C314" s="108"/>
      <c r="E314" s="3"/>
      <c r="F314" s="132"/>
      <c r="G314" s="132"/>
      <c r="H314" s="20"/>
      <c r="I314" s="133"/>
      <c r="J314" s="20"/>
    </row>
    <row r="315" spans="1:10" s="4" customFormat="1" x14ac:dyDescent="0.25">
      <c r="A315" s="3"/>
      <c r="B315" s="3"/>
      <c r="C315" s="108"/>
      <c r="E315" s="3"/>
      <c r="F315" s="132"/>
      <c r="G315" s="132"/>
      <c r="H315" s="20"/>
      <c r="I315" s="133"/>
      <c r="J315" s="20"/>
    </row>
    <row r="316" spans="1:10" s="4" customFormat="1" x14ac:dyDescent="0.25">
      <c r="A316" s="3"/>
      <c r="B316" s="3"/>
      <c r="C316" s="108"/>
      <c r="E316" s="3"/>
      <c r="F316" s="132"/>
      <c r="G316" s="132"/>
      <c r="H316" s="20"/>
      <c r="I316" s="133"/>
      <c r="J316" s="20"/>
    </row>
    <row r="317" spans="1:10" s="4" customFormat="1" x14ac:dyDescent="0.25">
      <c r="A317" s="3"/>
      <c r="B317" s="3"/>
      <c r="C317" s="108"/>
      <c r="E317" s="3"/>
      <c r="F317" s="132"/>
      <c r="G317" s="132"/>
      <c r="H317" s="20"/>
      <c r="I317" s="133"/>
      <c r="J317" s="20"/>
    </row>
    <row r="318" spans="1:10" s="4" customFormat="1" x14ac:dyDescent="0.25">
      <c r="A318" s="3"/>
      <c r="B318" s="3"/>
      <c r="C318" s="108"/>
      <c r="E318" s="3"/>
      <c r="F318" s="132"/>
      <c r="G318" s="132"/>
      <c r="H318" s="20"/>
      <c r="I318" s="133"/>
      <c r="J318" s="20"/>
    </row>
    <row r="319" spans="1:10" s="4" customFormat="1" x14ac:dyDescent="0.25">
      <c r="A319" s="3"/>
      <c r="B319" s="3"/>
      <c r="C319" s="108"/>
      <c r="E319" s="3"/>
      <c r="F319" s="132"/>
      <c r="G319" s="132"/>
      <c r="H319" s="20"/>
      <c r="I319" s="133"/>
      <c r="J319" s="20"/>
    </row>
    <row r="320" spans="1:10" s="4" customFormat="1" x14ac:dyDescent="0.25">
      <c r="A320" s="3"/>
      <c r="B320" s="3"/>
      <c r="C320" s="108"/>
      <c r="E320" s="3"/>
      <c r="F320" s="132"/>
      <c r="G320" s="132"/>
      <c r="H320" s="20"/>
      <c r="I320" s="133"/>
      <c r="J320" s="20"/>
    </row>
    <row r="321" spans="1:10" s="4" customFormat="1" x14ac:dyDescent="0.25">
      <c r="A321" s="3"/>
      <c r="B321" s="3"/>
      <c r="C321" s="108"/>
      <c r="E321" s="3"/>
      <c r="F321" s="132"/>
      <c r="G321" s="132"/>
      <c r="H321" s="20"/>
      <c r="I321" s="133"/>
      <c r="J321" s="20"/>
    </row>
    <row r="322" spans="1:10" s="4" customFormat="1" x14ac:dyDescent="0.25">
      <c r="A322" s="3"/>
      <c r="B322" s="3"/>
      <c r="C322" s="108"/>
      <c r="E322" s="3"/>
      <c r="F322" s="132"/>
      <c r="G322" s="132"/>
      <c r="H322" s="20"/>
      <c r="I322" s="133"/>
      <c r="J322" s="20"/>
    </row>
    <row r="323" spans="1:10" s="4" customFormat="1" x14ac:dyDescent="0.25">
      <c r="A323" s="3"/>
      <c r="B323" s="3"/>
      <c r="C323" s="108"/>
      <c r="E323" s="3"/>
      <c r="F323" s="132"/>
      <c r="G323" s="132"/>
      <c r="H323" s="20"/>
      <c r="I323" s="133"/>
      <c r="J323" s="20"/>
    </row>
    <row r="324" spans="1:10" s="4" customFormat="1" x14ac:dyDescent="0.25">
      <c r="A324" s="3"/>
      <c r="B324" s="3"/>
      <c r="C324" s="108"/>
      <c r="E324" s="3"/>
      <c r="F324" s="132"/>
      <c r="G324" s="132"/>
      <c r="H324" s="20"/>
      <c r="I324" s="133"/>
      <c r="J324" s="20"/>
    </row>
    <row r="325" spans="1:10" s="4" customFormat="1" x14ac:dyDescent="0.25">
      <c r="A325" s="3"/>
      <c r="B325" s="3"/>
      <c r="C325" s="108"/>
      <c r="E325" s="3"/>
      <c r="F325" s="132"/>
      <c r="G325" s="132"/>
      <c r="H325" s="20"/>
      <c r="I325" s="133"/>
      <c r="J325" s="20"/>
    </row>
    <row r="326" spans="1:10" s="4" customFormat="1" x14ac:dyDescent="0.25">
      <c r="A326" s="3"/>
      <c r="B326" s="3"/>
      <c r="C326" s="108"/>
      <c r="E326" s="3"/>
      <c r="F326" s="132"/>
      <c r="G326" s="132"/>
      <c r="H326" s="20"/>
      <c r="I326" s="133"/>
      <c r="J326" s="20"/>
    </row>
    <row r="327" spans="1:10" s="4" customFormat="1" x14ac:dyDescent="0.25">
      <c r="A327" s="3"/>
      <c r="B327" s="3"/>
      <c r="C327" s="108"/>
      <c r="E327" s="3"/>
      <c r="F327" s="132"/>
      <c r="G327" s="132"/>
      <c r="H327" s="20"/>
      <c r="I327" s="133"/>
      <c r="J327" s="20"/>
    </row>
    <row r="328" spans="1:10" s="4" customFormat="1" x14ac:dyDescent="0.25">
      <c r="A328" s="3"/>
      <c r="B328" s="3"/>
      <c r="C328" s="108"/>
      <c r="E328" s="3"/>
      <c r="F328" s="132"/>
      <c r="G328" s="132"/>
      <c r="H328" s="20"/>
      <c r="I328" s="133"/>
      <c r="J328" s="20"/>
    </row>
    <row r="329" spans="1:10" s="4" customFormat="1" x14ac:dyDescent="0.25">
      <c r="A329" s="3"/>
      <c r="B329" s="3"/>
      <c r="C329" s="108"/>
      <c r="E329" s="3"/>
      <c r="F329" s="132"/>
      <c r="G329" s="132"/>
      <c r="H329" s="20"/>
      <c r="I329" s="133"/>
      <c r="J329" s="20"/>
    </row>
    <row r="330" spans="1:10" s="4" customFormat="1" x14ac:dyDescent="0.25">
      <c r="A330" s="3"/>
      <c r="B330" s="3"/>
      <c r="C330" s="108"/>
      <c r="E330" s="3"/>
      <c r="F330" s="132"/>
      <c r="G330" s="132"/>
      <c r="H330" s="20"/>
      <c r="I330" s="133"/>
      <c r="J330" s="20"/>
    </row>
    <row r="331" spans="1:10" s="4" customFormat="1" x14ac:dyDescent="0.25">
      <c r="A331" s="3"/>
      <c r="B331" s="3"/>
      <c r="C331" s="108"/>
      <c r="E331" s="3"/>
      <c r="F331" s="132"/>
      <c r="G331" s="132"/>
      <c r="H331" s="20"/>
      <c r="I331" s="133"/>
      <c r="J331" s="20"/>
    </row>
    <row r="332" spans="1:10" s="4" customFormat="1" x14ac:dyDescent="0.25">
      <c r="A332" s="3"/>
      <c r="B332" s="3"/>
      <c r="C332" s="108"/>
      <c r="E332" s="3"/>
      <c r="F332" s="132"/>
      <c r="G332" s="132"/>
      <c r="H332" s="20"/>
      <c r="I332" s="133"/>
      <c r="J332" s="20"/>
    </row>
    <row r="333" spans="1:10" s="4" customFormat="1" x14ac:dyDescent="0.25">
      <c r="A333" s="3"/>
      <c r="B333" s="3"/>
      <c r="C333" s="108"/>
      <c r="E333" s="3"/>
      <c r="F333" s="132"/>
      <c r="G333" s="132"/>
      <c r="H333" s="20"/>
      <c r="I333" s="133"/>
      <c r="J333" s="20"/>
    </row>
    <row r="334" spans="1:10" s="4" customFormat="1" x14ac:dyDescent="0.25">
      <c r="A334" s="3"/>
      <c r="B334" s="3"/>
      <c r="C334" s="108"/>
      <c r="E334" s="3"/>
      <c r="F334" s="132"/>
      <c r="G334" s="132"/>
      <c r="H334" s="20"/>
      <c r="I334" s="133"/>
      <c r="J334" s="20"/>
    </row>
    <row r="335" spans="1:10" s="4" customFormat="1" x14ac:dyDescent="0.25">
      <c r="A335" s="3"/>
      <c r="B335" s="3"/>
      <c r="C335" s="108"/>
      <c r="E335" s="3"/>
      <c r="F335" s="132"/>
      <c r="G335" s="132"/>
      <c r="H335" s="20"/>
      <c r="I335" s="133"/>
      <c r="J335" s="20"/>
    </row>
    <row r="336" spans="1:10" s="4" customFormat="1" x14ac:dyDescent="0.25">
      <c r="A336" s="3"/>
      <c r="B336" s="3"/>
      <c r="C336" s="108"/>
      <c r="E336" s="3"/>
      <c r="F336" s="132"/>
      <c r="G336" s="132"/>
      <c r="H336" s="20"/>
      <c r="I336" s="133"/>
      <c r="J336" s="20"/>
    </row>
    <row r="337" spans="1:10" s="4" customFormat="1" x14ac:dyDescent="0.25">
      <c r="A337" s="3"/>
      <c r="B337" s="3"/>
      <c r="C337" s="108"/>
      <c r="E337" s="3"/>
      <c r="F337" s="132"/>
      <c r="G337" s="132"/>
      <c r="H337" s="20"/>
      <c r="I337" s="133"/>
      <c r="J337" s="20"/>
    </row>
    <row r="338" spans="1:10" s="4" customFormat="1" x14ac:dyDescent="0.25">
      <c r="A338" s="3"/>
      <c r="B338" s="3"/>
      <c r="C338" s="108"/>
      <c r="E338" s="3"/>
      <c r="F338" s="132"/>
      <c r="G338" s="132"/>
      <c r="H338" s="20"/>
      <c r="I338" s="133"/>
      <c r="J338" s="20"/>
    </row>
    <row r="339" spans="1:10" s="4" customFormat="1" x14ac:dyDescent="0.25">
      <c r="A339" s="3"/>
      <c r="B339" s="3"/>
      <c r="C339" s="108"/>
      <c r="E339" s="3"/>
      <c r="F339" s="132"/>
      <c r="G339" s="132"/>
      <c r="H339" s="20"/>
      <c r="I339" s="133"/>
      <c r="J339" s="20"/>
    </row>
    <row r="340" spans="1:10" s="4" customFormat="1" x14ac:dyDescent="0.25">
      <c r="A340" s="3"/>
      <c r="B340" s="3"/>
      <c r="C340" s="108"/>
      <c r="E340" s="3"/>
      <c r="F340" s="132"/>
      <c r="G340" s="132"/>
      <c r="H340" s="20"/>
      <c r="I340" s="133"/>
      <c r="J340" s="20"/>
    </row>
    <row r="341" spans="1:10" s="4" customFormat="1" x14ac:dyDescent="0.25">
      <c r="A341" s="3"/>
      <c r="B341" s="3"/>
      <c r="C341" s="108"/>
      <c r="E341" s="3"/>
      <c r="F341" s="132"/>
      <c r="G341" s="132"/>
      <c r="H341" s="20"/>
      <c r="I341" s="133"/>
      <c r="J341" s="20"/>
    </row>
    <row r="342" spans="1:10" s="4" customFormat="1" x14ac:dyDescent="0.25">
      <c r="A342" s="3"/>
      <c r="B342" s="3"/>
      <c r="C342" s="108"/>
      <c r="E342" s="3"/>
      <c r="F342" s="132"/>
      <c r="G342" s="132"/>
      <c r="H342" s="20"/>
      <c r="I342" s="133"/>
      <c r="J342" s="20"/>
    </row>
    <row r="343" spans="1:10" s="4" customFormat="1" x14ac:dyDescent="0.25">
      <c r="A343" s="3"/>
      <c r="B343" s="3"/>
      <c r="C343" s="108"/>
      <c r="E343" s="3"/>
      <c r="F343" s="132"/>
      <c r="G343" s="132"/>
      <c r="H343" s="20"/>
      <c r="I343" s="133"/>
      <c r="J343" s="20"/>
    </row>
    <row r="344" spans="1:10" s="4" customFormat="1" x14ac:dyDescent="0.25">
      <c r="A344" s="3"/>
      <c r="B344" s="3"/>
      <c r="C344" s="108"/>
      <c r="E344" s="3"/>
      <c r="F344" s="132"/>
      <c r="G344" s="132"/>
      <c r="H344" s="20"/>
      <c r="I344" s="133"/>
      <c r="J344" s="20"/>
    </row>
    <row r="345" spans="1:10" s="4" customFormat="1" x14ac:dyDescent="0.25">
      <c r="A345" s="3"/>
      <c r="B345" s="3"/>
      <c r="C345" s="108"/>
      <c r="E345" s="3"/>
      <c r="F345" s="132"/>
      <c r="G345" s="132"/>
      <c r="H345" s="20"/>
      <c r="I345" s="133"/>
      <c r="J345" s="20"/>
    </row>
    <row r="346" spans="1:10" s="4" customFormat="1" x14ac:dyDescent="0.25">
      <c r="A346" s="3"/>
      <c r="B346" s="3"/>
      <c r="C346" s="108"/>
      <c r="E346" s="3"/>
      <c r="F346" s="132"/>
      <c r="G346" s="132"/>
      <c r="H346" s="20"/>
      <c r="I346" s="133"/>
      <c r="J346" s="20"/>
    </row>
    <row r="347" spans="1:10" s="4" customFormat="1" x14ac:dyDescent="0.25">
      <c r="A347" s="3"/>
      <c r="B347" s="3"/>
      <c r="C347" s="108"/>
      <c r="E347" s="3"/>
      <c r="F347" s="132"/>
      <c r="G347" s="132"/>
      <c r="H347" s="20"/>
      <c r="I347" s="133"/>
      <c r="J347" s="20"/>
    </row>
    <row r="348" spans="1:10" s="4" customFormat="1" x14ac:dyDescent="0.25">
      <c r="A348" s="3"/>
      <c r="B348" s="3"/>
      <c r="C348" s="108"/>
      <c r="E348" s="3"/>
      <c r="F348" s="132"/>
      <c r="G348" s="132"/>
      <c r="H348" s="20"/>
      <c r="I348" s="133"/>
      <c r="J348" s="20"/>
    </row>
    <row r="349" spans="1:10" s="4" customFormat="1" x14ac:dyDescent="0.25">
      <c r="A349" s="3"/>
      <c r="B349" s="3"/>
      <c r="C349" s="108"/>
      <c r="E349" s="3"/>
      <c r="F349" s="132"/>
      <c r="G349" s="132"/>
      <c r="H349" s="20"/>
      <c r="I349" s="133"/>
      <c r="J349" s="20"/>
    </row>
    <row r="350" spans="1:10" s="4" customFormat="1" x14ac:dyDescent="0.25">
      <c r="A350" s="3"/>
      <c r="B350" s="3"/>
      <c r="C350" s="108"/>
      <c r="E350" s="3"/>
      <c r="F350" s="132"/>
      <c r="G350" s="132"/>
      <c r="H350" s="20"/>
      <c r="I350" s="133"/>
      <c r="J350" s="20"/>
    </row>
    <row r="351" spans="1:10" s="4" customFormat="1" x14ac:dyDescent="0.25">
      <c r="A351" s="3"/>
      <c r="B351" s="3"/>
      <c r="C351" s="108"/>
      <c r="E351" s="3"/>
      <c r="F351" s="132"/>
      <c r="G351" s="132"/>
      <c r="H351" s="20"/>
      <c r="I351" s="133"/>
      <c r="J351" s="20"/>
    </row>
    <row r="352" spans="1:10" s="4" customFormat="1" x14ac:dyDescent="0.25">
      <c r="A352" s="3"/>
      <c r="B352" s="3"/>
      <c r="C352" s="108"/>
      <c r="E352" s="3"/>
      <c r="F352" s="132"/>
      <c r="G352" s="132"/>
      <c r="H352" s="20"/>
      <c r="I352" s="133"/>
      <c r="J352" s="20"/>
    </row>
    <row r="353" spans="1:10" s="4" customFormat="1" x14ac:dyDescent="0.25">
      <c r="A353" s="3"/>
      <c r="B353" s="3"/>
      <c r="C353" s="108"/>
      <c r="E353" s="3"/>
      <c r="F353" s="132"/>
      <c r="G353" s="132"/>
      <c r="H353" s="20"/>
      <c r="I353" s="133"/>
      <c r="J353" s="20"/>
    </row>
    <row r="354" spans="1:10" s="4" customFormat="1" x14ac:dyDescent="0.25">
      <c r="A354" s="3"/>
      <c r="B354" s="3"/>
      <c r="C354" s="108"/>
      <c r="E354" s="3"/>
      <c r="F354" s="132"/>
      <c r="G354" s="132"/>
      <c r="H354" s="20"/>
      <c r="I354" s="133"/>
      <c r="J354" s="20"/>
    </row>
    <row r="355" spans="1:10" s="4" customFormat="1" x14ac:dyDescent="0.25">
      <c r="A355" s="3"/>
      <c r="B355" s="3"/>
      <c r="C355" s="108"/>
      <c r="E355" s="3"/>
      <c r="F355" s="132"/>
      <c r="G355" s="132"/>
      <c r="H355" s="20"/>
      <c r="I355" s="133"/>
      <c r="J355" s="20"/>
    </row>
    <row r="356" spans="1:10" s="4" customFormat="1" x14ac:dyDescent="0.25">
      <c r="A356" s="3"/>
      <c r="B356" s="3"/>
      <c r="C356" s="108"/>
      <c r="E356" s="3"/>
      <c r="F356" s="132"/>
      <c r="G356" s="132"/>
      <c r="H356" s="20"/>
      <c r="I356" s="133"/>
      <c r="J356" s="20"/>
    </row>
    <row r="357" spans="1:10" s="4" customFormat="1" x14ac:dyDescent="0.25">
      <c r="A357" s="3"/>
      <c r="B357" s="3"/>
      <c r="C357" s="108"/>
      <c r="E357" s="3"/>
      <c r="F357" s="132"/>
      <c r="G357" s="132"/>
      <c r="H357" s="20"/>
      <c r="I357" s="133"/>
      <c r="J357" s="20"/>
    </row>
    <row r="358" spans="1:10" s="4" customFormat="1" x14ac:dyDescent="0.25">
      <c r="A358" s="3"/>
      <c r="B358" s="3"/>
      <c r="C358" s="108"/>
      <c r="E358" s="3"/>
      <c r="F358" s="132"/>
      <c r="G358" s="132"/>
      <c r="H358" s="20"/>
      <c r="I358" s="133"/>
      <c r="J358" s="20"/>
    </row>
    <row r="359" spans="1:10" s="4" customFormat="1" x14ac:dyDescent="0.25">
      <c r="A359" s="3"/>
      <c r="B359" s="3"/>
      <c r="C359" s="108"/>
      <c r="E359" s="3"/>
      <c r="F359" s="132"/>
      <c r="G359" s="132"/>
      <c r="H359" s="20"/>
      <c r="I359" s="133"/>
      <c r="J359" s="20"/>
    </row>
    <row r="360" spans="1:10" s="4" customFormat="1" x14ac:dyDescent="0.25">
      <c r="A360" s="3"/>
      <c r="B360" s="3"/>
      <c r="C360" s="108"/>
      <c r="E360" s="3"/>
      <c r="F360" s="132"/>
      <c r="G360" s="132"/>
      <c r="H360" s="20"/>
      <c r="I360" s="133"/>
      <c r="J360" s="20"/>
    </row>
    <row r="361" spans="1:10" s="4" customFormat="1" x14ac:dyDescent="0.25">
      <c r="A361" s="3"/>
      <c r="B361" s="3"/>
      <c r="C361" s="108"/>
      <c r="E361" s="3"/>
      <c r="F361" s="132"/>
      <c r="G361" s="132"/>
      <c r="H361" s="20"/>
      <c r="I361" s="133"/>
      <c r="J361" s="20"/>
    </row>
    <row r="362" spans="1:10" s="4" customFormat="1" x14ac:dyDescent="0.25">
      <c r="A362" s="3"/>
      <c r="B362" s="3"/>
      <c r="C362" s="108"/>
      <c r="E362" s="3"/>
      <c r="F362" s="132"/>
      <c r="G362" s="132"/>
      <c r="H362" s="20"/>
      <c r="I362" s="133"/>
      <c r="J362" s="20"/>
    </row>
    <row r="363" spans="1:10" s="4" customFormat="1" x14ac:dyDescent="0.25">
      <c r="A363" s="3"/>
      <c r="B363" s="3"/>
      <c r="C363" s="108"/>
      <c r="E363" s="3"/>
      <c r="F363" s="132"/>
      <c r="G363" s="132"/>
      <c r="H363" s="20"/>
      <c r="I363" s="133"/>
      <c r="J363" s="20"/>
    </row>
    <row r="364" spans="1:10" s="4" customFormat="1" x14ac:dyDescent="0.25">
      <c r="A364" s="3"/>
      <c r="B364" s="3"/>
      <c r="C364" s="108"/>
      <c r="E364" s="3"/>
      <c r="F364" s="132"/>
      <c r="G364" s="132"/>
      <c r="H364" s="20"/>
      <c r="I364" s="133"/>
      <c r="J364" s="20"/>
    </row>
    <row r="365" spans="1:10" s="4" customFormat="1" x14ac:dyDescent="0.25">
      <c r="A365" s="3"/>
      <c r="B365" s="3"/>
      <c r="C365" s="108"/>
      <c r="E365" s="3"/>
      <c r="F365" s="132"/>
      <c r="G365" s="132"/>
      <c r="H365" s="20"/>
      <c r="I365" s="133"/>
      <c r="J365" s="20"/>
    </row>
    <row r="366" spans="1:10" s="4" customFormat="1" x14ac:dyDescent="0.25">
      <c r="A366" s="3"/>
      <c r="B366" s="3"/>
      <c r="C366" s="108"/>
      <c r="E366" s="3"/>
      <c r="F366" s="132"/>
      <c r="G366" s="132"/>
      <c r="H366" s="20"/>
      <c r="I366" s="133"/>
      <c r="J366" s="20"/>
    </row>
    <row r="367" spans="1:10" s="4" customFormat="1" x14ac:dyDescent="0.25">
      <c r="A367" s="3"/>
      <c r="B367" s="3"/>
      <c r="C367" s="108"/>
      <c r="E367" s="3"/>
      <c r="F367" s="132"/>
      <c r="G367" s="132"/>
      <c r="H367" s="20"/>
      <c r="I367" s="133"/>
      <c r="J367" s="20"/>
    </row>
    <row r="368" spans="1:10" s="4" customFormat="1" x14ac:dyDescent="0.25">
      <c r="A368" s="3"/>
      <c r="B368" s="3"/>
      <c r="C368" s="108"/>
      <c r="E368" s="3"/>
      <c r="F368" s="132"/>
      <c r="G368" s="132"/>
      <c r="H368" s="20"/>
      <c r="I368" s="133"/>
      <c r="J368" s="20"/>
    </row>
    <row r="369" spans="1:10" s="4" customFormat="1" x14ac:dyDescent="0.25">
      <c r="A369" s="3"/>
      <c r="B369" s="3"/>
      <c r="C369" s="108"/>
      <c r="E369" s="3"/>
      <c r="F369" s="132"/>
      <c r="G369" s="132"/>
      <c r="H369" s="20"/>
      <c r="I369" s="133"/>
      <c r="J369" s="20"/>
    </row>
    <row r="370" spans="1:10" s="4" customFormat="1" x14ac:dyDescent="0.25">
      <c r="A370" s="3"/>
      <c r="B370" s="3"/>
      <c r="C370" s="108"/>
      <c r="E370" s="3"/>
      <c r="F370" s="132"/>
      <c r="G370" s="132"/>
      <c r="H370" s="20"/>
      <c r="I370" s="133"/>
      <c r="J370" s="20"/>
    </row>
    <row r="371" spans="1:10" s="4" customFormat="1" x14ac:dyDescent="0.25">
      <c r="A371" s="3"/>
      <c r="B371" s="3"/>
      <c r="C371" s="108"/>
      <c r="E371" s="3"/>
      <c r="F371" s="132"/>
      <c r="G371" s="132"/>
      <c r="H371" s="20"/>
      <c r="I371" s="133"/>
      <c r="J371" s="20"/>
    </row>
    <row r="372" spans="1:10" s="4" customFormat="1" x14ac:dyDescent="0.25">
      <c r="A372" s="3"/>
      <c r="B372" s="3"/>
      <c r="C372" s="108"/>
      <c r="E372" s="3"/>
      <c r="F372" s="132"/>
      <c r="G372" s="132"/>
      <c r="H372" s="20"/>
      <c r="I372" s="133"/>
      <c r="J372" s="20"/>
    </row>
    <row r="373" spans="1:10" s="4" customFormat="1" x14ac:dyDescent="0.25">
      <c r="A373" s="3"/>
      <c r="B373" s="3"/>
      <c r="C373" s="108"/>
      <c r="E373" s="3"/>
      <c r="F373" s="132"/>
      <c r="G373" s="132"/>
      <c r="H373" s="20"/>
      <c r="I373" s="133"/>
      <c r="J373" s="20"/>
    </row>
    <row r="374" spans="1:10" s="4" customFormat="1" x14ac:dyDescent="0.25">
      <c r="A374" s="3"/>
      <c r="B374" s="3"/>
      <c r="C374" s="108"/>
      <c r="E374" s="3"/>
      <c r="F374" s="132"/>
      <c r="G374" s="132"/>
      <c r="H374" s="20"/>
      <c r="I374" s="133"/>
      <c r="J374" s="20"/>
    </row>
    <row r="375" spans="1:10" s="4" customFormat="1" x14ac:dyDescent="0.25">
      <c r="A375" s="3"/>
      <c r="B375" s="3"/>
      <c r="C375" s="108"/>
      <c r="E375" s="3"/>
      <c r="F375" s="132"/>
      <c r="G375" s="132"/>
      <c r="H375" s="20"/>
      <c r="I375" s="133"/>
      <c r="J375" s="20"/>
    </row>
    <row r="376" spans="1:10" s="4" customFormat="1" x14ac:dyDescent="0.25">
      <c r="A376" s="3"/>
      <c r="B376" s="3"/>
      <c r="C376" s="108"/>
      <c r="E376" s="3"/>
      <c r="F376" s="132"/>
      <c r="G376" s="132"/>
      <c r="H376" s="20"/>
      <c r="I376" s="133"/>
      <c r="J376" s="20"/>
    </row>
    <row r="377" spans="1:10" s="4" customFormat="1" x14ac:dyDescent="0.25">
      <c r="A377" s="3"/>
      <c r="B377" s="3"/>
      <c r="C377" s="108"/>
      <c r="E377" s="3"/>
      <c r="F377" s="132"/>
      <c r="G377" s="132"/>
      <c r="H377" s="20"/>
      <c r="I377" s="133"/>
      <c r="J377" s="20"/>
    </row>
    <row r="378" spans="1:10" s="4" customFormat="1" x14ac:dyDescent="0.25">
      <c r="A378" s="3"/>
      <c r="B378" s="3"/>
      <c r="C378" s="108"/>
      <c r="E378" s="3"/>
      <c r="F378" s="132"/>
      <c r="G378" s="132"/>
      <c r="H378" s="20"/>
      <c r="I378" s="133"/>
      <c r="J378" s="20"/>
    </row>
    <row r="379" spans="1:10" s="4" customFormat="1" x14ac:dyDescent="0.25">
      <c r="A379" s="3"/>
      <c r="B379" s="3"/>
      <c r="C379" s="108"/>
      <c r="E379" s="3"/>
      <c r="F379" s="132"/>
      <c r="G379" s="132"/>
      <c r="H379" s="20"/>
      <c r="I379" s="133"/>
      <c r="J379" s="20"/>
    </row>
    <row r="380" spans="1:10" s="4" customFormat="1" x14ac:dyDescent="0.25">
      <c r="A380" s="3"/>
      <c r="B380" s="3"/>
      <c r="C380" s="108"/>
      <c r="E380" s="3"/>
      <c r="F380" s="132"/>
      <c r="G380" s="132"/>
      <c r="H380" s="20"/>
      <c r="I380" s="133"/>
      <c r="J380" s="20"/>
    </row>
    <row r="381" spans="1:10" s="4" customFormat="1" x14ac:dyDescent="0.25">
      <c r="A381" s="3"/>
      <c r="B381" s="3"/>
      <c r="C381" s="108"/>
      <c r="E381" s="3"/>
      <c r="F381" s="132"/>
      <c r="G381" s="132"/>
      <c r="H381" s="20"/>
      <c r="I381" s="133"/>
      <c r="J381" s="20"/>
    </row>
    <row r="382" spans="1:10" s="4" customFormat="1" x14ac:dyDescent="0.25">
      <c r="A382" s="3"/>
      <c r="B382" s="3"/>
      <c r="C382" s="108"/>
      <c r="E382" s="3"/>
      <c r="F382" s="132"/>
      <c r="G382" s="132"/>
      <c r="H382" s="20"/>
      <c r="I382" s="133"/>
      <c r="J382" s="20"/>
    </row>
    <row r="383" spans="1:10" s="4" customFormat="1" x14ac:dyDescent="0.25">
      <c r="A383" s="3"/>
      <c r="B383" s="3"/>
      <c r="C383" s="108"/>
      <c r="E383" s="3"/>
      <c r="F383" s="132"/>
      <c r="G383" s="132"/>
      <c r="H383" s="20"/>
      <c r="I383" s="133"/>
      <c r="J383" s="20"/>
    </row>
    <row r="384" spans="1:10" s="4" customFormat="1" x14ac:dyDescent="0.25">
      <c r="A384" s="3"/>
      <c r="B384" s="3"/>
      <c r="C384" s="108"/>
      <c r="E384" s="3"/>
      <c r="F384" s="132"/>
      <c r="G384" s="132"/>
      <c r="H384" s="20"/>
      <c r="I384" s="133"/>
      <c r="J384" s="20"/>
    </row>
    <row r="385" spans="1:10" s="4" customFormat="1" x14ac:dyDescent="0.25">
      <c r="A385" s="3"/>
      <c r="B385" s="3"/>
      <c r="C385" s="108"/>
      <c r="E385" s="3"/>
      <c r="F385" s="132"/>
      <c r="G385" s="132"/>
      <c r="H385" s="20"/>
      <c r="I385" s="133"/>
      <c r="J385" s="20"/>
    </row>
    <row r="386" spans="1:10" s="4" customFormat="1" x14ac:dyDescent="0.25">
      <c r="A386" s="3"/>
      <c r="B386" s="3"/>
      <c r="C386" s="108"/>
      <c r="E386" s="3"/>
      <c r="F386" s="132"/>
      <c r="G386" s="132"/>
      <c r="H386" s="20"/>
      <c r="I386" s="133"/>
      <c r="J386" s="20"/>
    </row>
    <row r="387" spans="1:10" s="4" customFormat="1" x14ac:dyDescent="0.25">
      <c r="A387" s="3"/>
      <c r="B387" s="3"/>
      <c r="C387" s="108"/>
      <c r="E387" s="3"/>
      <c r="F387" s="132"/>
      <c r="G387" s="132"/>
      <c r="H387" s="20"/>
      <c r="I387" s="133"/>
      <c r="J387" s="20"/>
    </row>
    <row r="388" spans="1:10" s="4" customFormat="1" x14ac:dyDescent="0.25">
      <c r="A388" s="3"/>
      <c r="B388" s="3"/>
      <c r="C388" s="108"/>
      <c r="E388" s="3"/>
      <c r="F388" s="132"/>
      <c r="G388" s="132"/>
      <c r="H388" s="20"/>
      <c r="I388" s="133"/>
      <c r="J388" s="20"/>
    </row>
    <row r="389" spans="1:10" s="4" customFormat="1" x14ac:dyDescent="0.25">
      <c r="A389" s="3"/>
      <c r="B389" s="3"/>
      <c r="C389" s="108"/>
      <c r="E389" s="3"/>
      <c r="F389" s="132"/>
      <c r="G389" s="132"/>
      <c r="H389" s="20"/>
      <c r="I389" s="133"/>
      <c r="J389" s="20"/>
    </row>
    <row r="390" spans="1:10" s="4" customFormat="1" x14ac:dyDescent="0.25">
      <c r="A390" s="3"/>
      <c r="B390" s="3"/>
      <c r="C390" s="108"/>
      <c r="E390" s="3"/>
      <c r="F390" s="132"/>
      <c r="G390" s="132"/>
      <c r="H390" s="20"/>
      <c r="I390" s="133"/>
      <c r="J390" s="20"/>
    </row>
    <row r="391" spans="1:10" s="4" customFormat="1" x14ac:dyDescent="0.25">
      <c r="A391" s="3"/>
      <c r="B391" s="3"/>
      <c r="C391" s="108"/>
      <c r="E391" s="3"/>
      <c r="F391" s="132"/>
      <c r="G391" s="132"/>
      <c r="H391" s="20"/>
      <c r="I391" s="133"/>
      <c r="J391" s="20"/>
    </row>
    <row r="392" spans="1:10" s="4" customFormat="1" x14ac:dyDescent="0.25">
      <c r="A392" s="3"/>
      <c r="B392" s="3"/>
      <c r="C392" s="108"/>
      <c r="E392" s="3"/>
      <c r="F392" s="132"/>
      <c r="G392" s="132"/>
      <c r="H392" s="20"/>
      <c r="I392" s="133"/>
      <c r="J392" s="20"/>
    </row>
    <row r="393" spans="1:10" s="4" customFormat="1" x14ac:dyDescent="0.25">
      <c r="A393" s="3"/>
      <c r="B393" s="3"/>
      <c r="C393" s="108"/>
      <c r="E393" s="3"/>
      <c r="F393" s="132"/>
      <c r="G393" s="132"/>
      <c r="H393" s="20"/>
      <c r="I393" s="133"/>
      <c r="J393" s="20"/>
    </row>
    <row r="394" spans="1:10" s="4" customFormat="1" x14ac:dyDescent="0.25">
      <c r="A394" s="3"/>
      <c r="B394" s="3"/>
      <c r="C394" s="108"/>
      <c r="E394" s="3"/>
      <c r="F394" s="132"/>
      <c r="G394" s="132"/>
      <c r="H394" s="20"/>
      <c r="I394" s="133"/>
      <c r="J394" s="20"/>
    </row>
    <row r="395" spans="1:10" s="4" customFormat="1" x14ac:dyDescent="0.25">
      <c r="A395" s="3"/>
      <c r="B395" s="3"/>
      <c r="C395" s="108"/>
      <c r="E395" s="3"/>
      <c r="F395" s="132"/>
      <c r="G395" s="132"/>
      <c r="H395" s="20"/>
      <c r="I395" s="133"/>
      <c r="J395" s="20"/>
    </row>
    <row r="396" spans="1:10" s="4" customFormat="1" x14ac:dyDescent="0.25">
      <c r="A396" s="3"/>
      <c r="B396" s="3"/>
      <c r="C396" s="108"/>
      <c r="E396" s="3"/>
      <c r="F396" s="132"/>
      <c r="G396" s="132"/>
      <c r="H396" s="20"/>
      <c r="I396" s="133"/>
      <c r="J396" s="20"/>
    </row>
    <row r="397" spans="1:10" s="4" customFormat="1" x14ac:dyDescent="0.25">
      <c r="A397" s="3"/>
      <c r="B397" s="3"/>
      <c r="C397" s="108"/>
      <c r="E397" s="3"/>
      <c r="F397" s="132"/>
      <c r="G397" s="132"/>
      <c r="H397" s="20"/>
      <c r="I397" s="133"/>
      <c r="J397" s="20"/>
    </row>
    <row r="398" spans="1:10" s="4" customFormat="1" x14ac:dyDescent="0.25">
      <c r="A398" s="3"/>
      <c r="B398" s="3"/>
      <c r="C398" s="108"/>
      <c r="E398" s="3"/>
      <c r="F398" s="132"/>
      <c r="G398" s="132"/>
      <c r="H398" s="20"/>
      <c r="I398" s="133"/>
      <c r="J398" s="20"/>
    </row>
    <row r="399" spans="1:10" s="4" customFormat="1" x14ac:dyDescent="0.25">
      <c r="A399" s="3"/>
      <c r="B399" s="3"/>
      <c r="C399" s="108"/>
      <c r="E399" s="3"/>
      <c r="F399" s="132"/>
      <c r="G399" s="132"/>
      <c r="H399" s="20"/>
      <c r="I399" s="133"/>
      <c r="J399" s="20"/>
    </row>
    <row r="400" spans="1:10" s="4" customFormat="1" x14ac:dyDescent="0.25">
      <c r="A400" s="3"/>
      <c r="B400" s="3"/>
      <c r="C400" s="108"/>
      <c r="E400" s="3"/>
      <c r="F400" s="132"/>
      <c r="G400" s="132"/>
      <c r="H400" s="20"/>
      <c r="I400" s="133"/>
      <c r="J400" s="20"/>
    </row>
    <row r="401" spans="1:10" s="4" customFormat="1" x14ac:dyDescent="0.25">
      <c r="A401" s="3"/>
      <c r="B401" s="3"/>
      <c r="C401" s="108"/>
      <c r="E401" s="3"/>
      <c r="F401" s="132"/>
      <c r="G401" s="132"/>
      <c r="H401" s="20"/>
      <c r="I401" s="133"/>
      <c r="J401" s="20"/>
    </row>
    <row r="402" spans="1:10" s="4" customFormat="1" x14ac:dyDescent="0.25">
      <c r="A402" s="3"/>
      <c r="B402" s="3"/>
      <c r="C402" s="108"/>
      <c r="E402" s="3"/>
      <c r="F402" s="132"/>
      <c r="G402" s="132"/>
      <c r="H402" s="20"/>
      <c r="I402" s="133"/>
      <c r="J402" s="20"/>
    </row>
    <row r="403" spans="1:10" s="4" customFormat="1" x14ac:dyDescent="0.25">
      <c r="A403" s="3"/>
      <c r="B403" s="3"/>
      <c r="C403" s="108"/>
      <c r="E403" s="3"/>
      <c r="F403" s="132"/>
      <c r="G403" s="132"/>
      <c r="H403" s="20"/>
      <c r="I403" s="133"/>
      <c r="J403" s="20"/>
    </row>
    <row r="404" spans="1:10" s="4" customFormat="1" x14ac:dyDescent="0.25">
      <c r="A404" s="3"/>
      <c r="B404" s="3"/>
      <c r="C404" s="108"/>
      <c r="E404" s="3"/>
      <c r="F404" s="132"/>
      <c r="G404" s="132"/>
      <c r="H404" s="20"/>
      <c r="I404" s="133"/>
      <c r="J404" s="20"/>
    </row>
    <row r="405" spans="1:10" s="4" customFormat="1" x14ac:dyDescent="0.25">
      <c r="A405" s="3"/>
      <c r="B405" s="3"/>
      <c r="C405" s="108"/>
      <c r="E405" s="3"/>
      <c r="F405" s="132"/>
      <c r="G405" s="132"/>
      <c r="H405" s="20"/>
      <c r="I405" s="133"/>
      <c r="J405" s="20"/>
    </row>
    <row r="406" spans="1:10" s="4" customFormat="1" x14ac:dyDescent="0.25">
      <c r="A406" s="3"/>
      <c r="B406" s="3"/>
      <c r="C406" s="108"/>
      <c r="E406" s="3"/>
      <c r="F406" s="132"/>
      <c r="G406" s="132"/>
      <c r="H406" s="20"/>
      <c r="I406" s="133"/>
      <c r="J406" s="20"/>
    </row>
    <row r="407" spans="1:10" s="4" customFormat="1" x14ac:dyDescent="0.25">
      <c r="A407" s="3"/>
      <c r="B407" s="3"/>
      <c r="C407" s="108"/>
      <c r="E407" s="3"/>
      <c r="F407" s="132"/>
      <c r="G407" s="132"/>
      <c r="H407" s="20"/>
      <c r="I407" s="133"/>
      <c r="J407" s="20"/>
    </row>
    <row r="408" spans="1:10" s="4" customFormat="1" x14ac:dyDescent="0.25">
      <c r="A408" s="3"/>
      <c r="B408" s="3"/>
      <c r="C408" s="108"/>
      <c r="E408" s="3"/>
      <c r="F408" s="132"/>
      <c r="G408" s="132"/>
      <c r="H408" s="20"/>
      <c r="I408" s="133"/>
      <c r="J408" s="20"/>
    </row>
    <row r="409" spans="1:10" s="4" customFormat="1" x14ac:dyDescent="0.25">
      <c r="A409" s="3"/>
      <c r="B409" s="3"/>
      <c r="C409" s="108"/>
      <c r="E409" s="3"/>
      <c r="F409" s="132"/>
      <c r="G409" s="132"/>
      <c r="H409" s="20"/>
      <c r="I409" s="133"/>
      <c r="J409" s="20"/>
    </row>
    <row r="410" spans="1:10" s="4" customFormat="1" x14ac:dyDescent="0.25">
      <c r="A410" s="3"/>
      <c r="B410" s="3"/>
      <c r="C410" s="108"/>
      <c r="E410" s="3"/>
      <c r="F410" s="132"/>
      <c r="G410" s="132"/>
      <c r="H410" s="20"/>
      <c r="I410" s="133"/>
      <c r="J410" s="20"/>
    </row>
    <row r="411" spans="1:10" s="4" customFormat="1" x14ac:dyDescent="0.25">
      <c r="A411" s="3"/>
      <c r="B411" s="3"/>
      <c r="C411" s="108"/>
      <c r="E411" s="3"/>
      <c r="F411" s="132"/>
      <c r="G411" s="132"/>
      <c r="H411" s="20"/>
      <c r="I411" s="133"/>
      <c r="J411" s="20"/>
    </row>
    <row r="412" spans="1:10" s="4" customFormat="1" x14ac:dyDescent="0.25">
      <c r="A412" s="3"/>
      <c r="B412" s="3"/>
      <c r="C412" s="108"/>
      <c r="E412" s="3"/>
      <c r="F412" s="132"/>
      <c r="G412" s="132"/>
      <c r="H412" s="20"/>
      <c r="I412" s="133"/>
      <c r="J412" s="20"/>
    </row>
    <row r="413" spans="1:10" s="4" customFormat="1" x14ac:dyDescent="0.25">
      <c r="A413" s="3"/>
      <c r="B413" s="3"/>
      <c r="C413" s="108"/>
      <c r="E413" s="3"/>
      <c r="F413" s="132"/>
      <c r="G413" s="132"/>
      <c r="H413" s="20"/>
      <c r="I413" s="133"/>
      <c r="J413" s="20"/>
    </row>
    <row r="414" spans="1:10" s="4" customFormat="1" x14ac:dyDescent="0.25">
      <c r="A414" s="3"/>
      <c r="B414" s="3"/>
      <c r="C414" s="108"/>
      <c r="E414" s="3"/>
      <c r="F414" s="132"/>
      <c r="G414" s="132"/>
      <c r="H414" s="20"/>
      <c r="I414" s="133"/>
      <c r="J414" s="20"/>
    </row>
    <row r="415" spans="1:10" s="4" customFormat="1" x14ac:dyDescent="0.25">
      <c r="A415" s="3"/>
      <c r="B415" s="3"/>
      <c r="C415" s="108"/>
      <c r="E415" s="3"/>
      <c r="F415" s="132"/>
      <c r="G415" s="132"/>
      <c r="H415" s="20"/>
      <c r="I415" s="133"/>
      <c r="J415" s="20"/>
    </row>
    <row r="416" spans="1:10" s="4" customFormat="1" x14ac:dyDescent="0.25">
      <c r="A416" s="3"/>
      <c r="B416" s="3"/>
      <c r="C416" s="108"/>
      <c r="E416" s="3"/>
      <c r="F416" s="132"/>
      <c r="G416" s="132"/>
      <c r="H416" s="20"/>
      <c r="I416" s="133"/>
      <c r="J416" s="20"/>
    </row>
    <row r="417" spans="1:10" s="4" customFormat="1" x14ac:dyDescent="0.25">
      <c r="A417" s="3"/>
      <c r="B417" s="3"/>
      <c r="C417" s="108"/>
      <c r="E417" s="3"/>
      <c r="F417" s="132"/>
      <c r="G417" s="132"/>
      <c r="H417" s="20"/>
      <c r="I417" s="133"/>
      <c r="J417" s="20"/>
    </row>
    <row r="418" spans="1:10" s="4" customFormat="1" x14ac:dyDescent="0.25">
      <c r="A418" s="3"/>
      <c r="B418" s="3"/>
      <c r="C418" s="108"/>
      <c r="E418" s="3"/>
      <c r="F418" s="132"/>
      <c r="G418" s="132"/>
      <c r="H418" s="20"/>
      <c r="I418" s="133"/>
      <c r="J418" s="20"/>
    </row>
    <row r="419" spans="1:10" s="4" customFormat="1" x14ac:dyDescent="0.25">
      <c r="A419" s="3"/>
      <c r="B419" s="3"/>
      <c r="C419" s="108"/>
      <c r="E419" s="3"/>
      <c r="F419" s="132"/>
      <c r="G419" s="132"/>
      <c r="H419" s="20"/>
      <c r="I419" s="133"/>
      <c r="J419" s="20"/>
    </row>
    <row r="420" spans="1:10" s="4" customFormat="1" x14ac:dyDescent="0.25">
      <c r="A420" s="3"/>
      <c r="B420" s="3"/>
      <c r="C420" s="108"/>
      <c r="E420" s="3"/>
      <c r="F420" s="132"/>
      <c r="G420" s="132"/>
      <c r="H420" s="20"/>
      <c r="I420" s="133"/>
      <c r="J420" s="20"/>
    </row>
    <row r="421" spans="1:10" s="4" customFormat="1" x14ac:dyDescent="0.25">
      <c r="A421" s="3"/>
      <c r="B421" s="3"/>
      <c r="C421" s="108"/>
      <c r="E421" s="3"/>
      <c r="F421" s="132"/>
      <c r="G421" s="132"/>
      <c r="H421" s="20"/>
      <c r="I421" s="133"/>
      <c r="J421" s="20"/>
    </row>
    <row r="422" spans="1:10" s="4" customFormat="1" x14ac:dyDescent="0.25">
      <c r="A422" s="3"/>
      <c r="B422" s="3"/>
      <c r="C422" s="108"/>
      <c r="E422" s="3"/>
      <c r="F422" s="132"/>
      <c r="G422" s="132"/>
      <c r="H422" s="20"/>
      <c r="I422" s="133"/>
      <c r="J422" s="20"/>
    </row>
    <row r="423" spans="1:10" s="4" customFormat="1" x14ac:dyDescent="0.25">
      <c r="A423" s="3"/>
      <c r="B423" s="3"/>
      <c r="C423" s="108"/>
      <c r="E423" s="3"/>
      <c r="F423" s="132"/>
      <c r="G423" s="132"/>
      <c r="H423" s="20"/>
      <c r="I423" s="133"/>
      <c r="J423" s="20"/>
    </row>
    <row r="424" spans="1:10" s="4" customFormat="1" x14ac:dyDescent="0.25">
      <c r="A424" s="3"/>
      <c r="B424" s="3"/>
      <c r="C424" s="108"/>
      <c r="E424" s="3"/>
      <c r="F424" s="132"/>
      <c r="G424" s="132"/>
      <c r="H424" s="20"/>
      <c r="I424" s="133"/>
      <c r="J424" s="20"/>
    </row>
    <row r="425" spans="1:10" s="4" customFormat="1" x14ac:dyDescent="0.25">
      <c r="A425" s="3"/>
      <c r="B425" s="3"/>
      <c r="C425" s="108"/>
      <c r="E425" s="3"/>
      <c r="F425" s="132"/>
      <c r="G425" s="132"/>
      <c r="H425" s="20"/>
      <c r="I425" s="133"/>
      <c r="J425" s="20"/>
    </row>
    <row r="426" spans="1:10" s="4" customFormat="1" x14ac:dyDescent="0.25">
      <c r="A426" s="3"/>
      <c r="B426" s="3"/>
      <c r="C426" s="108"/>
      <c r="E426" s="3"/>
      <c r="F426" s="132"/>
      <c r="G426" s="132"/>
      <c r="H426" s="20"/>
      <c r="I426" s="133"/>
      <c r="J426" s="20"/>
    </row>
    <row r="427" spans="1:10" s="4" customFormat="1" x14ac:dyDescent="0.25">
      <c r="A427" s="3"/>
      <c r="B427" s="3"/>
      <c r="C427" s="108"/>
      <c r="E427" s="3"/>
      <c r="F427" s="132"/>
      <c r="G427" s="132"/>
      <c r="H427" s="20"/>
      <c r="I427" s="133"/>
      <c r="J427" s="20"/>
    </row>
    <row r="428" spans="1:10" s="4" customFormat="1" x14ac:dyDescent="0.25">
      <c r="A428" s="3"/>
      <c r="B428" s="3"/>
      <c r="C428" s="108"/>
      <c r="E428" s="3"/>
      <c r="F428" s="132"/>
      <c r="G428" s="132"/>
      <c r="H428" s="20"/>
      <c r="I428" s="133"/>
      <c r="J428" s="20"/>
    </row>
    <row r="429" spans="1:10" s="4" customFormat="1" x14ac:dyDescent="0.25">
      <c r="A429" s="3"/>
      <c r="B429" s="3"/>
      <c r="C429" s="108"/>
      <c r="E429" s="3"/>
      <c r="F429" s="132"/>
      <c r="G429" s="132"/>
      <c r="H429" s="20"/>
      <c r="I429" s="133"/>
      <c r="J429" s="20"/>
    </row>
    <row r="430" spans="1:10" s="4" customFormat="1" x14ac:dyDescent="0.25">
      <c r="A430" s="3"/>
      <c r="B430" s="3"/>
      <c r="C430" s="108"/>
      <c r="E430" s="3"/>
      <c r="F430" s="132"/>
      <c r="G430" s="132"/>
      <c r="H430" s="20"/>
      <c r="I430" s="133"/>
      <c r="J430" s="20"/>
    </row>
    <row r="431" spans="1:10" s="4" customFormat="1" x14ac:dyDescent="0.25">
      <c r="A431" s="3"/>
      <c r="B431" s="3"/>
      <c r="C431" s="108"/>
      <c r="E431" s="3"/>
      <c r="F431" s="132"/>
      <c r="G431" s="132"/>
      <c r="H431" s="20"/>
      <c r="I431" s="133"/>
      <c r="J431" s="20"/>
    </row>
    <row r="432" spans="1:10" s="4" customFormat="1" x14ac:dyDescent="0.25">
      <c r="A432" s="3"/>
      <c r="B432" s="3"/>
      <c r="C432" s="108"/>
      <c r="E432" s="3"/>
      <c r="F432" s="132"/>
      <c r="G432" s="132"/>
      <c r="H432" s="20"/>
      <c r="I432" s="133"/>
      <c r="J432" s="20"/>
    </row>
    <row r="433" spans="1:10" s="4" customFormat="1" x14ac:dyDescent="0.25">
      <c r="A433" s="3"/>
      <c r="B433" s="3"/>
      <c r="C433" s="108"/>
      <c r="E433" s="3"/>
      <c r="F433" s="132"/>
      <c r="G433" s="132"/>
      <c r="H433" s="20"/>
      <c r="I433" s="133"/>
      <c r="J433" s="20"/>
    </row>
    <row r="434" spans="1:10" s="4" customFormat="1" x14ac:dyDescent="0.25">
      <c r="A434" s="3"/>
      <c r="B434" s="3"/>
      <c r="C434" s="108"/>
      <c r="E434" s="3"/>
      <c r="F434" s="132"/>
      <c r="G434" s="132"/>
      <c r="H434" s="20"/>
      <c r="I434" s="133"/>
      <c r="J434" s="20"/>
    </row>
    <row r="435" spans="1:10" s="4" customFormat="1" x14ac:dyDescent="0.25">
      <c r="A435" s="3"/>
      <c r="B435" s="3"/>
      <c r="C435" s="108"/>
      <c r="E435" s="3"/>
      <c r="F435" s="132"/>
      <c r="G435" s="132"/>
      <c r="H435" s="20"/>
      <c r="I435" s="133"/>
      <c r="J435" s="20"/>
    </row>
    <row r="436" spans="1:10" s="4" customFormat="1" x14ac:dyDescent="0.25">
      <c r="A436" s="3"/>
      <c r="B436" s="3"/>
      <c r="C436" s="108"/>
      <c r="E436" s="3"/>
      <c r="F436" s="132"/>
      <c r="G436" s="132"/>
      <c r="H436" s="20"/>
      <c r="I436" s="133"/>
      <c r="J436" s="20"/>
    </row>
    <row r="437" spans="1:10" s="4" customFormat="1" x14ac:dyDescent="0.25">
      <c r="A437" s="3"/>
      <c r="B437" s="3"/>
      <c r="C437" s="108"/>
      <c r="E437" s="3"/>
      <c r="F437" s="132"/>
      <c r="G437" s="132"/>
      <c r="H437" s="20"/>
      <c r="I437" s="133"/>
      <c r="J437" s="20"/>
    </row>
    <row r="438" spans="1:10" s="4" customFormat="1" x14ac:dyDescent="0.25">
      <c r="A438" s="3"/>
      <c r="B438" s="3"/>
      <c r="C438" s="108"/>
      <c r="E438" s="3"/>
      <c r="F438" s="132"/>
      <c r="G438" s="132"/>
      <c r="H438" s="20"/>
      <c r="I438" s="133"/>
      <c r="J438" s="20"/>
    </row>
    <row r="439" spans="1:10" s="4" customFormat="1" x14ac:dyDescent="0.25">
      <c r="A439" s="3"/>
      <c r="B439" s="3"/>
      <c r="C439" s="108"/>
      <c r="E439" s="3"/>
      <c r="F439" s="132"/>
      <c r="G439" s="132"/>
      <c r="H439" s="20"/>
      <c r="I439" s="133"/>
      <c r="J439" s="20"/>
    </row>
    <row r="440" spans="1:10" s="4" customFormat="1" x14ac:dyDescent="0.25">
      <c r="A440" s="3"/>
      <c r="B440" s="3"/>
      <c r="C440" s="108"/>
      <c r="E440" s="3"/>
      <c r="F440" s="132"/>
      <c r="G440" s="132"/>
      <c r="H440" s="20"/>
      <c r="I440" s="133"/>
      <c r="J440" s="20"/>
    </row>
    <row r="441" spans="1:10" s="4" customFormat="1" x14ac:dyDescent="0.25">
      <c r="A441" s="3"/>
      <c r="B441" s="3"/>
      <c r="C441" s="108"/>
      <c r="E441" s="3"/>
      <c r="F441" s="132"/>
      <c r="G441" s="132"/>
      <c r="H441" s="20"/>
      <c r="I441" s="133"/>
      <c r="J441" s="20"/>
    </row>
    <row r="442" spans="1:10" s="4" customFormat="1" x14ac:dyDescent="0.25">
      <c r="A442" s="3"/>
      <c r="B442" s="3"/>
      <c r="C442" s="108"/>
      <c r="E442" s="3"/>
      <c r="F442" s="132"/>
      <c r="G442" s="132"/>
      <c r="H442" s="20"/>
      <c r="I442" s="133"/>
      <c r="J442" s="20"/>
    </row>
    <row r="443" spans="1:10" s="4" customFormat="1" x14ac:dyDescent="0.25">
      <c r="A443" s="3"/>
      <c r="B443" s="3"/>
      <c r="C443" s="108"/>
      <c r="E443" s="3"/>
      <c r="F443" s="132"/>
      <c r="G443" s="132"/>
      <c r="H443" s="20"/>
      <c r="I443" s="133"/>
      <c r="J443" s="20"/>
    </row>
    <row r="444" spans="1:10" s="4" customFormat="1" x14ac:dyDescent="0.25">
      <c r="A444" s="3"/>
      <c r="B444" s="3"/>
      <c r="C444" s="108"/>
      <c r="E444" s="3"/>
      <c r="F444" s="132"/>
      <c r="G444" s="132"/>
      <c r="H444" s="20"/>
      <c r="I444" s="133"/>
      <c r="J444" s="20"/>
    </row>
    <row r="445" spans="1:10" s="4" customFormat="1" x14ac:dyDescent="0.25">
      <c r="A445" s="3"/>
      <c r="B445" s="3"/>
      <c r="C445" s="108"/>
      <c r="E445" s="3"/>
      <c r="F445" s="132"/>
      <c r="G445" s="132"/>
      <c r="H445" s="20"/>
      <c r="I445" s="133"/>
      <c r="J445" s="20"/>
    </row>
    <row r="446" spans="1:10" s="4" customFormat="1" x14ac:dyDescent="0.25">
      <c r="A446" s="3"/>
      <c r="B446" s="3"/>
      <c r="C446" s="108"/>
      <c r="E446" s="3"/>
      <c r="F446" s="132"/>
      <c r="G446" s="132"/>
      <c r="H446" s="20"/>
      <c r="I446" s="133"/>
      <c r="J446" s="20"/>
    </row>
    <row r="447" spans="1:10" s="4" customFormat="1" x14ac:dyDescent="0.25">
      <c r="A447" s="3"/>
      <c r="B447" s="3"/>
      <c r="C447" s="108"/>
      <c r="E447" s="3"/>
      <c r="F447" s="132"/>
      <c r="G447" s="132"/>
      <c r="H447" s="20"/>
      <c r="I447" s="133"/>
      <c r="J447" s="20"/>
    </row>
    <row r="448" spans="1:10" s="4" customFormat="1" x14ac:dyDescent="0.25">
      <c r="A448" s="3"/>
      <c r="B448" s="3"/>
      <c r="C448" s="108"/>
      <c r="E448" s="3"/>
      <c r="F448" s="132"/>
      <c r="G448" s="132"/>
      <c r="H448" s="20"/>
      <c r="I448" s="133"/>
      <c r="J448" s="20"/>
    </row>
    <row r="449" spans="1:10" s="4" customFormat="1" x14ac:dyDescent="0.25">
      <c r="A449" s="3"/>
      <c r="B449" s="3"/>
      <c r="C449" s="108"/>
      <c r="E449" s="3"/>
      <c r="F449" s="132"/>
      <c r="G449" s="132"/>
      <c r="H449" s="20"/>
      <c r="I449" s="133"/>
      <c r="J449" s="20"/>
    </row>
    <row r="450" spans="1:10" s="4" customFormat="1" x14ac:dyDescent="0.25">
      <c r="A450" s="3"/>
      <c r="B450" s="3"/>
      <c r="C450" s="108"/>
      <c r="E450" s="3"/>
      <c r="F450" s="132"/>
      <c r="G450" s="132"/>
      <c r="H450" s="20"/>
      <c r="I450" s="133"/>
      <c r="J450" s="20"/>
    </row>
    <row r="451" spans="1:10" s="4" customFormat="1" x14ac:dyDescent="0.25">
      <c r="A451" s="3"/>
      <c r="B451" s="3"/>
      <c r="C451" s="108"/>
      <c r="E451" s="3"/>
      <c r="F451" s="132"/>
      <c r="G451" s="132"/>
      <c r="H451" s="20"/>
      <c r="I451" s="133"/>
      <c r="J451" s="20"/>
    </row>
    <row r="452" spans="1:10" s="4" customFormat="1" x14ac:dyDescent="0.25">
      <c r="A452" s="3"/>
      <c r="B452" s="3"/>
      <c r="C452" s="108"/>
      <c r="E452" s="3"/>
      <c r="F452" s="132"/>
      <c r="G452" s="132"/>
      <c r="H452" s="20"/>
      <c r="I452" s="133"/>
      <c r="J452" s="20"/>
    </row>
    <row r="453" spans="1:10" s="4" customFormat="1" x14ac:dyDescent="0.25">
      <c r="A453" s="3"/>
      <c r="B453" s="3"/>
      <c r="C453" s="108"/>
      <c r="E453" s="3"/>
      <c r="F453" s="132"/>
      <c r="G453" s="132"/>
      <c r="H453" s="20"/>
      <c r="I453" s="133"/>
      <c r="J453" s="20"/>
    </row>
    <row r="454" spans="1:10" s="4" customFormat="1" x14ac:dyDescent="0.25">
      <c r="A454" s="3"/>
      <c r="B454" s="3"/>
      <c r="C454" s="108"/>
      <c r="E454" s="3"/>
      <c r="F454" s="132"/>
      <c r="G454" s="132"/>
      <c r="H454" s="20"/>
      <c r="I454" s="133"/>
      <c r="J454" s="20"/>
    </row>
    <row r="455" spans="1:10" s="4" customFormat="1" x14ac:dyDescent="0.25">
      <c r="A455" s="3"/>
      <c r="B455" s="3"/>
      <c r="C455" s="108"/>
      <c r="E455" s="3"/>
      <c r="F455" s="132"/>
      <c r="G455" s="132"/>
      <c r="H455" s="20"/>
      <c r="I455" s="133"/>
      <c r="J455" s="20"/>
    </row>
    <row r="456" spans="1:10" s="4" customFormat="1" x14ac:dyDescent="0.25">
      <c r="A456" s="3"/>
      <c r="B456" s="3"/>
      <c r="C456" s="108"/>
      <c r="E456" s="3"/>
      <c r="F456" s="132"/>
      <c r="G456" s="132"/>
      <c r="H456" s="20"/>
      <c r="I456" s="133"/>
      <c r="J456" s="20"/>
    </row>
    <row r="457" spans="1:10" s="4" customFormat="1" x14ac:dyDescent="0.25">
      <c r="A457" s="3"/>
      <c r="B457" s="3"/>
      <c r="C457" s="108"/>
      <c r="E457" s="3"/>
      <c r="F457" s="132"/>
      <c r="G457" s="132"/>
      <c r="H457" s="20"/>
      <c r="I457" s="133"/>
      <c r="J457" s="20"/>
    </row>
    <row r="458" spans="1:10" s="4" customFormat="1" x14ac:dyDescent="0.25">
      <c r="A458" s="3"/>
      <c r="B458" s="3"/>
      <c r="C458" s="108"/>
      <c r="E458" s="3"/>
      <c r="F458" s="132"/>
      <c r="G458" s="132"/>
      <c r="H458" s="20"/>
      <c r="I458" s="133"/>
      <c r="J458" s="20"/>
    </row>
    <row r="459" spans="1:10" s="4" customFormat="1" x14ac:dyDescent="0.25">
      <c r="A459" s="3"/>
      <c r="B459" s="3"/>
      <c r="C459" s="108"/>
      <c r="E459" s="3"/>
      <c r="F459" s="132"/>
      <c r="G459" s="132"/>
      <c r="H459" s="20"/>
      <c r="I459" s="133"/>
      <c r="J459" s="20"/>
    </row>
    <row r="460" spans="1:10" s="4" customFormat="1" x14ac:dyDescent="0.25">
      <c r="A460" s="3"/>
      <c r="B460" s="3"/>
      <c r="C460" s="108"/>
      <c r="E460" s="3"/>
      <c r="F460" s="132"/>
      <c r="G460" s="132"/>
      <c r="H460" s="20"/>
      <c r="I460" s="133"/>
      <c r="J460" s="20"/>
    </row>
    <row r="461" spans="1:10" s="4" customFormat="1" x14ac:dyDescent="0.25">
      <c r="A461" s="3"/>
      <c r="B461" s="3"/>
      <c r="C461" s="108"/>
      <c r="E461" s="3"/>
      <c r="F461" s="132"/>
      <c r="G461" s="132"/>
      <c r="H461" s="20"/>
      <c r="I461" s="133"/>
      <c r="J461" s="20"/>
    </row>
    <row r="462" spans="1:10" s="4" customFormat="1" x14ac:dyDescent="0.25">
      <c r="A462" s="3"/>
      <c r="B462" s="3"/>
      <c r="C462" s="108"/>
      <c r="E462" s="3"/>
      <c r="F462" s="132"/>
      <c r="G462" s="132"/>
      <c r="H462" s="20"/>
      <c r="I462" s="133"/>
      <c r="J462" s="20"/>
    </row>
    <row r="463" spans="1:10" s="4" customFormat="1" x14ac:dyDescent="0.25">
      <c r="A463" s="3"/>
      <c r="B463" s="3"/>
      <c r="C463" s="108"/>
      <c r="E463" s="3"/>
      <c r="F463" s="132"/>
      <c r="G463" s="132"/>
      <c r="H463" s="20"/>
      <c r="I463" s="133"/>
      <c r="J463" s="20"/>
    </row>
    <row r="464" spans="1:10" s="4" customFormat="1" x14ac:dyDescent="0.25">
      <c r="A464" s="3"/>
      <c r="B464" s="3"/>
      <c r="C464" s="108"/>
      <c r="E464" s="3"/>
      <c r="F464" s="132"/>
      <c r="G464" s="132"/>
      <c r="H464" s="20"/>
      <c r="I464" s="133"/>
      <c r="J464" s="20"/>
    </row>
    <row r="465" spans="1:10" s="4" customFormat="1" x14ac:dyDescent="0.25">
      <c r="A465" s="3"/>
      <c r="B465" s="3"/>
      <c r="C465" s="108"/>
      <c r="E465" s="3"/>
      <c r="F465" s="132"/>
      <c r="G465" s="132"/>
      <c r="H465" s="20"/>
      <c r="I465" s="133"/>
      <c r="J465" s="20"/>
    </row>
    <row r="466" spans="1:10" s="4" customFormat="1" x14ac:dyDescent="0.25">
      <c r="A466" s="3"/>
      <c r="B466" s="3"/>
      <c r="C466" s="108"/>
      <c r="E466" s="3"/>
      <c r="F466" s="132"/>
      <c r="G466" s="132"/>
      <c r="H466" s="20"/>
      <c r="I466" s="133"/>
      <c r="J466" s="20"/>
    </row>
    <row r="467" spans="1:10" s="4" customFormat="1" x14ac:dyDescent="0.25">
      <c r="A467" s="3"/>
      <c r="B467" s="3"/>
      <c r="C467" s="108"/>
      <c r="E467" s="3"/>
      <c r="F467" s="132"/>
      <c r="G467" s="132"/>
      <c r="H467" s="20"/>
      <c r="I467" s="133"/>
      <c r="J467" s="20"/>
    </row>
    <row r="468" spans="1:10" s="4" customFormat="1" x14ac:dyDescent="0.25">
      <c r="A468" s="3"/>
      <c r="B468" s="3"/>
      <c r="C468" s="108"/>
      <c r="E468" s="3"/>
      <c r="F468" s="132"/>
      <c r="G468" s="132"/>
      <c r="H468" s="20"/>
      <c r="I468" s="133"/>
      <c r="J468" s="20"/>
    </row>
    <row r="469" spans="1:10" s="4" customFormat="1" x14ac:dyDescent="0.25">
      <c r="A469" s="3"/>
      <c r="B469" s="3"/>
      <c r="C469" s="108"/>
      <c r="E469" s="3"/>
      <c r="F469" s="132"/>
      <c r="G469" s="132"/>
      <c r="H469" s="20"/>
      <c r="I469" s="133"/>
      <c r="J469" s="20"/>
    </row>
    <row r="470" spans="1:10" s="4" customFormat="1" x14ac:dyDescent="0.25">
      <c r="A470" s="3"/>
      <c r="B470" s="3"/>
      <c r="C470" s="108"/>
      <c r="E470" s="3"/>
      <c r="F470" s="132"/>
      <c r="G470" s="132"/>
      <c r="H470" s="20"/>
      <c r="I470" s="133"/>
      <c r="J470" s="20"/>
    </row>
    <row r="471" spans="1:10" s="4" customFormat="1" x14ac:dyDescent="0.25">
      <c r="A471" s="3"/>
      <c r="B471" s="3"/>
      <c r="C471" s="108"/>
      <c r="E471" s="3"/>
      <c r="F471" s="132"/>
      <c r="G471" s="132"/>
      <c r="H471" s="20"/>
      <c r="I471" s="133"/>
      <c r="J471" s="20"/>
    </row>
    <row r="472" spans="1:10" s="4" customFormat="1" x14ac:dyDescent="0.25">
      <c r="A472" s="3"/>
      <c r="B472" s="3"/>
      <c r="C472" s="108"/>
      <c r="E472" s="3"/>
      <c r="F472" s="132"/>
      <c r="G472" s="132"/>
      <c r="H472" s="20"/>
      <c r="I472" s="133"/>
      <c r="J472" s="20"/>
    </row>
    <row r="473" spans="1:10" s="4" customFormat="1" x14ac:dyDescent="0.25">
      <c r="A473" s="3"/>
      <c r="B473" s="3"/>
      <c r="C473" s="108"/>
      <c r="E473" s="3"/>
      <c r="F473" s="132"/>
      <c r="G473" s="132"/>
      <c r="H473" s="20"/>
      <c r="I473" s="133"/>
      <c r="J473" s="20"/>
    </row>
    <row r="474" spans="1:10" s="4" customFormat="1" x14ac:dyDescent="0.25">
      <c r="A474" s="3"/>
      <c r="B474" s="3"/>
      <c r="C474" s="108"/>
      <c r="E474" s="3"/>
      <c r="F474" s="132"/>
      <c r="G474" s="132"/>
      <c r="H474" s="20"/>
      <c r="I474" s="133"/>
      <c r="J474" s="20"/>
    </row>
    <row r="475" spans="1:10" s="4" customFormat="1" x14ac:dyDescent="0.25">
      <c r="A475" s="3"/>
      <c r="B475" s="3"/>
      <c r="C475" s="108"/>
      <c r="E475" s="3"/>
      <c r="F475" s="132"/>
      <c r="G475" s="132"/>
      <c r="H475" s="20"/>
      <c r="I475" s="133"/>
      <c r="J475" s="20"/>
    </row>
    <row r="476" spans="1:10" s="4" customFormat="1" x14ac:dyDescent="0.25">
      <c r="A476" s="3"/>
      <c r="B476" s="3"/>
      <c r="C476" s="108"/>
      <c r="E476" s="3"/>
      <c r="F476" s="132"/>
      <c r="G476" s="132"/>
      <c r="H476" s="20"/>
      <c r="I476" s="133"/>
      <c r="J476" s="20"/>
    </row>
    <row r="477" spans="1:10" s="4" customFormat="1" x14ac:dyDescent="0.25">
      <c r="A477" s="3"/>
      <c r="B477" s="3"/>
      <c r="C477" s="108"/>
      <c r="E477" s="3"/>
      <c r="F477" s="132"/>
      <c r="G477" s="132"/>
      <c r="H477" s="20"/>
      <c r="I477" s="133"/>
      <c r="J477" s="20"/>
    </row>
    <row r="478" spans="1:10" s="4" customFormat="1" x14ac:dyDescent="0.25">
      <c r="A478" s="3"/>
      <c r="B478" s="3"/>
      <c r="C478" s="108"/>
      <c r="E478" s="3"/>
      <c r="F478" s="132"/>
      <c r="G478" s="132"/>
      <c r="H478" s="20"/>
      <c r="I478" s="133"/>
      <c r="J478" s="20"/>
    </row>
    <row r="479" spans="1:10" s="4" customFormat="1" x14ac:dyDescent="0.25">
      <c r="A479" s="3"/>
      <c r="B479" s="3"/>
      <c r="C479" s="108"/>
      <c r="E479" s="3"/>
      <c r="F479" s="132"/>
      <c r="G479" s="132"/>
      <c r="H479" s="20"/>
      <c r="I479" s="133"/>
      <c r="J479" s="20"/>
    </row>
    <row r="480" spans="1:10" s="4" customFormat="1" x14ac:dyDescent="0.25">
      <c r="A480" s="3"/>
      <c r="B480" s="3"/>
      <c r="C480" s="108"/>
      <c r="E480" s="3"/>
      <c r="F480" s="132"/>
      <c r="G480" s="132"/>
      <c r="H480" s="20"/>
      <c r="I480" s="133"/>
      <c r="J480" s="20"/>
    </row>
    <row r="481" spans="1:10" s="4" customFormat="1" x14ac:dyDescent="0.25">
      <c r="A481" s="3"/>
      <c r="B481" s="3"/>
      <c r="C481" s="108"/>
      <c r="E481" s="3"/>
      <c r="F481" s="132"/>
      <c r="G481" s="132"/>
      <c r="H481" s="20"/>
      <c r="I481" s="133"/>
      <c r="J481" s="20"/>
    </row>
    <row r="482" spans="1:10" s="4" customFormat="1" x14ac:dyDescent="0.25">
      <c r="A482" s="3"/>
      <c r="B482" s="3"/>
      <c r="C482" s="108"/>
      <c r="E482" s="3"/>
      <c r="F482" s="132"/>
      <c r="G482" s="132"/>
      <c r="H482" s="20"/>
      <c r="I482" s="133"/>
      <c r="J482" s="20"/>
    </row>
    <row r="483" spans="1:10" s="4" customFormat="1" x14ac:dyDescent="0.25">
      <c r="A483" s="3"/>
      <c r="B483" s="3"/>
      <c r="C483" s="108"/>
      <c r="E483" s="3"/>
      <c r="F483" s="132"/>
      <c r="G483" s="132"/>
      <c r="H483" s="20"/>
      <c r="I483" s="133"/>
      <c r="J483" s="20"/>
    </row>
    <row r="484" spans="1:10" s="4" customFormat="1" x14ac:dyDescent="0.25">
      <c r="A484" s="3"/>
      <c r="B484" s="3"/>
      <c r="C484" s="108"/>
      <c r="E484" s="3"/>
      <c r="F484" s="132"/>
      <c r="G484" s="132"/>
      <c r="H484" s="20"/>
      <c r="I484" s="133"/>
      <c r="J484" s="20"/>
    </row>
    <row r="485" spans="1:10" s="4" customFormat="1" x14ac:dyDescent="0.25">
      <c r="A485" s="3"/>
      <c r="B485" s="3"/>
      <c r="C485" s="108"/>
      <c r="E485" s="3"/>
      <c r="F485" s="132"/>
      <c r="G485" s="132"/>
      <c r="H485" s="20"/>
      <c r="I485" s="133"/>
      <c r="J485" s="20"/>
    </row>
    <row r="486" spans="1:10" s="4" customFormat="1" x14ac:dyDescent="0.25">
      <c r="A486" s="3"/>
      <c r="B486" s="3"/>
      <c r="C486" s="108"/>
      <c r="E486" s="3"/>
      <c r="F486" s="132"/>
      <c r="G486" s="132"/>
      <c r="H486" s="20"/>
      <c r="I486" s="133"/>
      <c r="J486" s="20"/>
    </row>
    <row r="487" spans="1:10" s="4" customFormat="1" x14ac:dyDescent="0.25">
      <c r="A487" s="3"/>
      <c r="B487" s="3"/>
      <c r="C487" s="108"/>
      <c r="E487" s="3"/>
      <c r="F487" s="132"/>
      <c r="G487" s="132"/>
      <c r="H487" s="20"/>
      <c r="I487" s="133"/>
      <c r="J487" s="20"/>
    </row>
    <row r="488" spans="1:10" s="4" customFormat="1" x14ac:dyDescent="0.25">
      <c r="A488" s="3"/>
      <c r="B488" s="3"/>
      <c r="C488" s="108"/>
      <c r="E488" s="3"/>
      <c r="F488" s="132"/>
      <c r="G488" s="132"/>
      <c r="H488" s="20"/>
      <c r="I488" s="133"/>
      <c r="J488" s="20"/>
    </row>
    <row r="489" spans="1:10" s="4" customFormat="1" x14ac:dyDescent="0.25">
      <c r="A489" s="3"/>
      <c r="B489" s="3"/>
      <c r="C489" s="108"/>
      <c r="E489" s="3"/>
      <c r="F489" s="132"/>
      <c r="G489" s="132"/>
      <c r="H489" s="20"/>
      <c r="I489" s="133"/>
      <c r="J489" s="20"/>
    </row>
    <row r="490" spans="1:10" s="4" customFormat="1" x14ac:dyDescent="0.25">
      <c r="A490" s="3"/>
      <c r="B490" s="3"/>
      <c r="C490" s="108"/>
      <c r="E490" s="3"/>
      <c r="F490" s="132"/>
      <c r="G490" s="132"/>
      <c r="H490" s="20"/>
      <c r="I490" s="133"/>
      <c r="J490" s="20"/>
    </row>
    <row r="491" spans="1:10" s="4" customFormat="1" x14ac:dyDescent="0.25">
      <c r="A491" s="3"/>
      <c r="B491" s="3"/>
      <c r="C491" s="108"/>
      <c r="E491" s="3"/>
      <c r="F491" s="132"/>
      <c r="G491" s="132"/>
      <c r="H491" s="20"/>
      <c r="I491" s="133"/>
      <c r="J491" s="20"/>
    </row>
    <row r="492" spans="1:10" s="4" customFormat="1" x14ac:dyDescent="0.25">
      <c r="A492" s="3"/>
      <c r="B492" s="3"/>
      <c r="C492" s="108"/>
      <c r="E492" s="3"/>
      <c r="F492" s="132"/>
      <c r="G492" s="132"/>
      <c r="H492" s="20"/>
      <c r="I492" s="133"/>
      <c r="J492" s="20"/>
    </row>
    <row r="493" spans="1:10" s="4" customFormat="1" x14ac:dyDescent="0.25">
      <c r="A493" s="3"/>
      <c r="B493" s="3"/>
      <c r="C493" s="108"/>
      <c r="E493" s="3"/>
      <c r="F493" s="132"/>
      <c r="G493" s="132"/>
      <c r="H493" s="20"/>
      <c r="I493" s="133"/>
      <c r="J493" s="20"/>
    </row>
    <row r="494" spans="1:10" s="4" customFormat="1" x14ac:dyDescent="0.25">
      <c r="A494" s="3"/>
      <c r="B494" s="3"/>
      <c r="C494" s="108"/>
      <c r="E494" s="3"/>
      <c r="F494" s="132"/>
      <c r="G494" s="132"/>
      <c r="H494" s="20"/>
      <c r="I494" s="133"/>
      <c r="J494" s="20"/>
    </row>
    <row r="495" spans="1:10" s="4" customFormat="1" x14ac:dyDescent="0.25">
      <c r="A495" s="3"/>
      <c r="B495" s="3"/>
      <c r="C495" s="108"/>
      <c r="E495" s="3"/>
      <c r="F495" s="132"/>
      <c r="G495" s="132"/>
      <c r="H495" s="20"/>
      <c r="I495" s="133"/>
      <c r="J495" s="20"/>
    </row>
    <row r="496" spans="1:10" s="4" customFormat="1" x14ac:dyDescent="0.25">
      <c r="A496" s="3"/>
      <c r="B496" s="3"/>
      <c r="C496" s="108"/>
      <c r="E496" s="3"/>
      <c r="F496" s="132"/>
      <c r="G496" s="132"/>
      <c r="H496" s="20"/>
      <c r="I496" s="133"/>
      <c r="J496" s="20"/>
    </row>
    <row r="497" spans="1:10" s="4" customFormat="1" x14ac:dyDescent="0.25">
      <c r="A497" s="3"/>
      <c r="B497" s="3"/>
      <c r="C497" s="108"/>
      <c r="E497" s="3"/>
      <c r="F497" s="132"/>
      <c r="G497" s="132"/>
      <c r="H497" s="20"/>
      <c r="I497" s="133"/>
      <c r="J497" s="20"/>
    </row>
    <row r="498" spans="1:10" s="4" customFormat="1" x14ac:dyDescent="0.25">
      <c r="A498" s="3"/>
      <c r="B498" s="3"/>
      <c r="C498" s="108"/>
      <c r="E498" s="3"/>
      <c r="F498" s="132"/>
      <c r="G498" s="132"/>
      <c r="H498" s="20"/>
      <c r="I498" s="133"/>
      <c r="J498" s="20"/>
    </row>
    <row r="499" spans="1:10" s="4" customFormat="1" x14ac:dyDescent="0.25">
      <c r="A499" s="3"/>
      <c r="B499" s="3"/>
      <c r="C499" s="108"/>
      <c r="E499" s="3"/>
      <c r="F499" s="132"/>
      <c r="G499" s="132"/>
      <c r="H499" s="20"/>
      <c r="I499" s="133"/>
      <c r="J499" s="20"/>
    </row>
    <row r="500" spans="1:10" s="4" customFormat="1" x14ac:dyDescent="0.25">
      <c r="A500" s="3"/>
      <c r="B500" s="3"/>
      <c r="C500" s="108"/>
      <c r="E500" s="3"/>
      <c r="F500" s="132"/>
      <c r="G500" s="132"/>
      <c r="H500" s="20"/>
      <c r="I500" s="133"/>
      <c r="J500" s="20"/>
    </row>
    <row r="501" spans="1:10" s="4" customFormat="1" x14ac:dyDescent="0.25">
      <c r="A501" s="3"/>
      <c r="B501" s="3"/>
      <c r="C501" s="108"/>
      <c r="E501" s="3"/>
      <c r="F501" s="132"/>
      <c r="G501" s="132"/>
      <c r="H501" s="20"/>
      <c r="I501" s="133"/>
      <c r="J501" s="20"/>
    </row>
    <row r="502" spans="1:10" s="4" customFormat="1" x14ac:dyDescent="0.25">
      <c r="A502" s="3"/>
      <c r="B502" s="3"/>
      <c r="C502" s="108"/>
      <c r="E502" s="3"/>
      <c r="F502" s="132"/>
      <c r="G502" s="132"/>
      <c r="H502" s="20"/>
      <c r="I502" s="133"/>
      <c r="J502" s="20"/>
    </row>
    <row r="503" spans="1:10" s="4" customFormat="1" x14ac:dyDescent="0.25">
      <c r="A503" s="3"/>
      <c r="B503" s="3"/>
      <c r="C503" s="108"/>
      <c r="E503" s="3"/>
      <c r="F503" s="132"/>
      <c r="G503" s="132"/>
      <c r="H503" s="20"/>
      <c r="I503" s="133"/>
      <c r="J503" s="20"/>
    </row>
    <row r="504" spans="1:10" s="4" customFormat="1" x14ac:dyDescent="0.25">
      <c r="A504" s="3"/>
      <c r="B504" s="3"/>
      <c r="C504" s="108"/>
      <c r="E504" s="3"/>
      <c r="F504" s="132"/>
      <c r="G504" s="132"/>
      <c r="H504" s="20"/>
      <c r="I504" s="133"/>
      <c r="J504" s="20"/>
    </row>
    <row r="505" spans="1:10" s="4" customFormat="1" x14ac:dyDescent="0.25">
      <c r="A505" s="3"/>
      <c r="B505" s="3"/>
      <c r="C505" s="108"/>
      <c r="E505" s="3"/>
      <c r="F505" s="132"/>
      <c r="G505" s="132"/>
      <c r="H505" s="20"/>
      <c r="I505" s="133"/>
      <c r="J505" s="20"/>
    </row>
    <row r="506" spans="1:10" s="4" customFormat="1" x14ac:dyDescent="0.25">
      <c r="A506" s="3"/>
      <c r="B506" s="3"/>
      <c r="C506" s="108"/>
      <c r="E506" s="3"/>
      <c r="F506" s="132"/>
      <c r="G506" s="132"/>
      <c r="H506" s="20"/>
      <c r="I506" s="133"/>
      <c r="J506" s="20"/>
    </row>
    <row r="507" spans="1:10" s="4" customFormat="1" x14ac:dyDescent="0.25">
      <c r="A507" s="3"/>
      <c r="B507" s="3"/>
      <c r="C507" s="108"/>
      <c r="E507" s="3"/>
      <c r="F507" s="132"/>
      <c r="G507" s="132"/>
      <c r="H507" s="20"/>
      <c r="I507" s="133"/>
      <c r="J507" s="20"/>
    </row>
    <row r="508" spans="1:10" s="4" customFormat="1" x14ac:dyDescent="0.25">
      <c r="A508" s="3"/>
      <c r="B508" s="3"/>
      <c r="C508" s="108"/>
      <c r="E508" s="3"/>
      <c r="F508" s="132"/>
      <c r="G508" s="132"/>
      <c r="H508" s="20"/>
      <c r="I508" s="133"/>
      <c r="J508" s="20"/>
    </row>
    <row r="509" spans="1:10" s="4" customFormat="1" x14ac:dyDescent="0.25">
      <c r="A509" s="3"/>
      <c r="B509" s="3"/>
      <c r="C509" s="108"/>
      <c r="E509" s="3"/>
      <c r="F509" s="132"/>
      <c r="G509" s="132"/>
      <c r="H509" s="20"/>
      <c r="I509" s="133"/>
      <c r="J509" s="20"/>
    </row>
    <row r="510" spans="1:10" s="4" customFormat="1" x14ac:dyDescent="0.25">
      <c r="A510" s="3"/>
      <c r="B510" s="3"/>
      <c r="C510" s="108"/>
      <c r="E510" s="3"/>
      <c r="F510" s="132"/>
      <c r="G510" s="132"/>
      <c r="H510" s="20"/>
      <c r="I510" s="133"/>
      <c r="J510" s="20"/>
    </row>
    <row r="511" spans="1:10" s="4" customFormat="1" x14ac:dyDescent="0.25">
      <c r="A511" s="3"/>
      <c r="B511" s="3"/>
      <c r="C511" s="108"/>
      <c r="E511" s="3"/>
      <c r="F511" s="132"/>
      <c r="G511" s="132"/>
      <c r="H511" s="20"/>
      <c r="I511" s="133"/>
      <c r="J511" s="20"/>
    </row>
    <row r="512" spans="1:10" s="4" customFormat="1" x14ac:dyDescent="0.25">
      <c r="A512" s="3"/>
      <c r="B512" s="3"/>
      <c r="C512" s="108"/>
      <c r="E512" s="3"/>
      <c r="F512" s="132"/>
      <c r="G512" s="132"/>
      <c r="H512" s="20"/>
      <c r="I512" s="133"/>
      <c r="J512" s="20"/>
    </row>
    <row r="513" spans="1:10" s="4" customFormat="1" x14ac:dyDescent="0.25">
      <c r="A513" s="3"/>
      <c r="B513" s="3"/>
      <c r="C513" s="108"/>
      <c r="E513" s="3"/>
      <c r="F513" s="132"/>
      <c r="G513" s="132"/>
      <c r="H513" s="20"/>
      <c r="I513" s="133"/>
      <c r="J513" s="20"/>
    </row>
    <row r="514" spans="1:10" s="4" customFormat="1" x14ac:dyDescent="0.25">
      <c r="A514" s="3"/>
      <c r="B514" s="3"/>
      <c r="C514" s="108"/>
      <c r="E514" s="3"/>
      <c r="F514" s="132"/>
      <c r="G514" s="132"/>
      <c r="H514" s="20"/>
      <c r="I514" s="133"/>
      <c r="J514" s="20"/>
    </row>
    <row r="515" spans="1:10" s="4" customFormat="1" x14ac:dyDescent="0.25">
      <c r="A515" s="3"/>
      <c r="B515" s="3"/>
      <c r="C515" s="108"/>
      <c r="E515" s="3"/>
      <c r="F515" s="132"/>
      <c r="G515" s="132"/>
      <c r="H515" s="20"/>
      <c r="I515" s="133"/>
      <c r="J515" s="20"/>
    </row>
    <row r="516" spans="1:10" s="4" customFormat="1" x14ac:dyDescent="0.25">
      <c r="A516" s="3"/>
      <c r="B516" s="3"/>
      <c r="C516" s="108"/>
      <c r="E516" s="3"/>
      <c r="F516" s="132"/>
      <c r="G516" s="132"/>
      <c r="H516" s="20"/>
      <c r="I516" s="133"/>
      <c r="J516" s="20"/>
    </row>
    <row r="517" spans="1:10" s="4" customFormat="1" x14ac:dyDescent="0.25">
      <c r="A517" s="3"/>
      <c r="B517" s="3"/>
      <c r="C517" s="108"/>
      <c r="E517" s="3"/>
      <c r="F517" s="132"/>
      <c r="G517" s="132"/>
      <c r="H517" s="20"/>
      <c r="I517" s="133"/>
      <c r="J517" s="20"/>
    </row>
    <row r="518" spans="1:10" s="4" customFormat="1" x14ac:dyDescent="0.25">
      <c r="A518" s="3"/>
      <c r="B518" s="3"/>
      <c r="C518" s="108"/>
      <c r="E518" s="3"/>
      <c r="F518" s="132"/>
      <c r="G518" s="132"/>
      <c r="H518" s="20"/>
      <c r="I518" s="133"/>
      <c r="J518" s="20"/>
    </row>
    <row r="519" spans="1:10" s="4" customFormat="1" x14ac:dyDescent="0.25">
      <c r="A519" s="3"/>
      <c r="B519" s="3"/>
      <c r="C519" s="108"/>
      <c r="E519" s="3"/>
      <c r="F519" s="132"/>
      <c r="G519" s="132"/>
      <c r="H519" s="20"/>
      <c r="I519" s="133"/>
      <c r="J519" s="20"/>
    </row>
    <row r="520" spans="1:10" s="4" customFormat="1" x14ac:dyDescent="0.25">
      <c r="A520" s="3"/>
      <c r="B520" s="3"/>
      <c r="C520" s="108"/>
      <c r="E520" s="3"/>
      <c r="F520" s="132"/>
      <c r="G520" s="132"/>
      <c r="H520" s="20"/>
      <c r="I520" s="133"/>
      <c r="J520" s="20"/>
    </row>
    <row r="521" spans="1:10" s="4" customFormat="1" x14ac:dyDescent="0.25">
      <c r="A521" s="3"/>
      <c r="B521" s="3"/>
      <c r="C521" s="108"/>
      <c r="E521" s="3"/>
      <c r="F521" s="132"/>
      <c r="G521" s="132"/>
      <c r="H521" s="20"/>
      <c r="I521" s="133"/>
      <c r="J521" s="20"/>
    </row>
    <row r="522" spans="1:10" s="4" customFormat="1" x14ac:dyDescent="0.25">
      <c r="A522" s="3"/>
      <c r="B522" s="3"/>
      <c r="C522" s="108"/>
      <c r="E522" s="3"/>
      <c r="F522" s="132"/>
      <c r="G522" s="132"/>
      <c r="H522" s="20"/>
      <c r="I522" s="133"/>
      <c r="J522" s="20"/>
    </row>
    <row r="523" spans="1:10" s="4" customFormat="1" x14ac:dyDescent="0.25">
      <c r="A523" s="3"/>
      <c r="B523" s="3"/>
      <c r="C523" s="108"/>
      <c r="E523" s="3"/>
      <c r="F523" s="132"/>
      <c r="G523" s="132"/>
      <c r="H523" s="20"/>
      <c r="I523" s="133"/>
      <c r="J523" s="20"/>
    </row>
    <row r="524" spans="1:10" s="4" customFormat="1" x14ac:dyDescent="0.25">
      <c r="A524" s="3"/>
      <c r="B524" s="3"/>
      <c r="C524" s="108"/>
      <c r="E524" s="3"/>
      <c r="F524" s="132"/>
      <c r="G524" s="132"/>
      <c r="H524" s="20"/>
      <c r="I524" s="133"/>
      <c r="J524" s="20"/>
    </row>
    <row r="525" spans="1:10" s="4" customFormat="1" x14ac:dyDescent="0.25">
      <c r="A525" s="3"/>
      <c r="B525" s="3"/>
      <c r="C525" s="108"/>
      <c r="E525" s="3"/>
      <c r="F525" s="132"/>
      <c r="G525" s="132"/>
      <c r="H525" s="20"/>
      <c r="I525" s="133"/>
      <c r="J525" s="20"/>
    </row>
    <row r="526" spans="1:10" s="4" customFormat="1" x14ac:dyDescent="0.25">
      <c r="A526" s="3"/>
      <c r="B526" s="3"/>
      <c r="C526" s="108"/>
      <c r="E526" s="3"/>
      <c r="F526" s="132"/>
      <c r="G526" s="132"/>
      <c r="H526" s="20"/>
      <c r="I526" s="133"/>
      <c r="J526" s="20"/>
    </row>
    <row r="527" spans="1:10" s="4" customFormat="1" x14ac:dyDescent="0.25">
      <c r="A527" s="3"/>
      <c r="B527" s="3"/>
      <c r="C527" s="108"/>
      <c r="E527" s="3"/>
      <c r="F527" s="132"/>
      <c r="G527" s="132"/>
      <c r="H527" s="20"/>
      <c r="I527" s="133"/>
      <c r="J527" s="20"/>
    </row>
    <row r="528" spans="1:10" s="4" customFormat="1" x14ac:dyDescent="0.25">
      <c r="A528" s="3"/>
      <c r="B528" s="3"/>
      <c r="C528" s="108"/>
      <c r="E528" s="3"/>
      <c r="F528" s="132"/>
      <c r="G528" s="132"/>
      <c r="H528" s="20"/>
      <c r="I528" s="133"/>
      <c r="J528" s="20"/>
    </row>
    <row r="529" spans="1:10" s="4" customFormat="1" x14ac:dyDescent="0.25">
      <c r="A529" s="3"/>
      <c r="B529" s="3"/>
      <c r="C529" s="108"/>
      <c r="E529" s="3"/>
      <c r="F529" s="132"/>
      <c r="G529" s="132"/>
      <c r="H529" s="20"/>
      <c r="I529" s="133"/>
      <c r="J529" s="20"/>
    </row>
    <row r="530" spans="1:10" s="4" customFormat="1" x14ac:dyDescent="0.25">
      <c r="A530" s="3"/>
      <c r="B530" s="3"/>
      <c r="C530" s="108"/>
      <c r="E530" s="3"/>
      <c r="F530" s="132"/>
      <c r="G530" s="132"/>
      <c r="H530" s="20"/>
      <c r="I530" s="133"/>
      <c r="J530" s="20"/>
    </row>
    <row r="531" spans="1:10" s="4" customFormat="1" x14ac:dyDescent="0.25">
      <c r="A531" s="3"/>
      <c r="B531" s="3"/>
      <c r="C531" s="108"/>
      <c r="E531" s="3"/>
      <c r="F531" s="132"/>
      <c r="G531" s="132"/>
      <c r="H531" s="20"/>
      <c r="I531" s="133"/>
      <c r="J531" s="20"/>
    </row>
    <row r="532" spans="1:10" s="4" customFormat="1" x14ac:dyDescent="0.25">
      <c r="A532" s="3"/>
      <c r="B532" s="3"/>
      <c r="C532" s="108"/>
      <c r="E532" s="3"/>
      <c r="F532" s="132"/>
      <c r="G532" s="132"/>
      <c r="H532" s="20"/>
      <c r="I532" s="133"/>
      <c r="J532" s="20"/>
    </row>
    <row r="533" spans="1:10" s="4" customFormat="1" x14ac:dyDescent="0.25">
      <c r="A533" s="3"/>
      <c r="B533" s="3"/>
      <c r="C533" s="108"/>
      <c r="E533" s="3"/>
      <c r="F533" s="132"/>
      <c r="G533" s="132"/>
      <c r="H533" s="20"/>
      <c r="I533" s="133"/>
      <c r="J533" s="20"/>
    </row>
    <row r="534" spans="1:10" s="4" customFormat="1" x14ac:dyDescent="0.25">
      <c r="A534" s="3"/>
      <c r="B534" s="3"/>
      <c r="C534" s="108"/>
      <c r="E534" s="3"/>
      <c r="F534" s="132"/>
      <c r="G534" s="132"/>
      <c r="H534" s="20"/>
      <c r="I534" s="133"/>
      <c r="J534" s="20"/>
    </row>
    <row r="535" spans="1:10" s="4" customFormat="1" x14ac:dyDescent="0.25">
      <c r="A535" s="3"/>
      <c r="B535" s="3"/>
      <c r="C535" s="108"/>
      <c r="E535" s="3"/>
      <c r="F535" s="132"/>
      <c r="G535" s="132"/>
      <c r="H535" s="20"/>
      <c r="I535" s="133"/>
      <c r="J535" s="20"/>
    </row>
    <row r="536" spans="1:10" s="4" customFormat="1" x14ac:dyDescent="0.25">
      <c r="A536" s="3"/>
      <c r="B536" s="3"/>
      <c r="C536" s="108"/>
      <c r="E536" s="3"/>
      <c r="F536" s="132"/>
      <c r="G536" s="132"/>
      <c r="H536" s="20"/>
      <c r="I536" s="133"/>
      <c r="J536" s="20"/>
    </row>
    <row r="537" spans="1:10" s="4" customFormat="1" x14ac:dyDescent="0.25">
      <c r="A537" s="3"/>
      <c r="B537" s="3"/>
      <c r="C537" s="108"/>
      <c r="E537" s="3"/>
      <c r="F537" s="132"/>
      <c r="G537" s="132"/>
      <c r="H537" s="20"/>
      <c r="I537" s="133"/>
      <c r="J537" s="20"/>
    </row>
    <row r="538" spans="1:10" x14ac:dyDescent="0.25">
      <c r="A538" s="3"/>
      <c r="B538" s="3"/>
      <c r="C538" s="108"/>
      <c r="D538" s="4"/>
      <c r="E538" s="3"/>
      <c r="F538" s="132"/>
      <c r="G538" s="132"/>
      <c r="H538" s="20"/>
      <c r="I538" s="133"/>
      <c r="J538" s="20"/>
    </row>
    <row r="539" spans="1:10" x14ac:dyDescent="0.25">
      <c r="A539" s="3"/>
      <c r="B539" s="3"/>
      <c r="C539" s="108"/>
      <c r="D539" s="4"/>
      <c r="E539" s="3"/>
      <c r="F539" s="132"/>
      <c r="G539" s="132"/>
      <c r="H539" s="20"/>
      <c r="I539" s="133"/>
      <c r="J539" s="20"/>
    </row>
  </sheetData>
  <sheetProtection algorithmName="SHA-512" hashValue="sm328tBGWToPSvp0yQsCAkivD0W+vS8lhu9H7J6U3cUzWw2XP1tFl8a7jQ7sNBmP3eZeJVizoU0fkxA5Myvhww==" saltValue="YPNX4RxUBm6UfoxUjxPiUw==" spinCount="100000" sheet="1" objects="1" scenarios="1" selectLockedCells="1"/>
  <mergeCells count="30">
    <mergeCell ref="A31:J31"/>
    <mergeCell ref="A51:J51"/>
    <mergeCell ref="A52:J52"/>
    <mergeCell ref="A3:J3"/>
    <mergeCell ref="A8:J8"/>
    <mergeCell ref="A13:J13"/>
    <mergeCell ref="A20:J20"/>
    <mergeCell ref="A26:J26"/>
    <mergeCell ref="A7:J7"/>
    <mergeCell ref="A12:J12"/>
    <mergeCell ref="A35:J35"/>
    <mergeCell ref="A37:J37"/>
    <mergeCell ref="A40:J40"/>
    <mergeCell ref="A18:J18"/>
    <mergeCell ref="A75:J75"/>
    <mergeCell ref="A87:J87"/>
    <mergeCell ref="A59:J59"/>
    <mergeCell ref="A63:J63"/>
    <mergeCell ref="A72:J72"/>
    <mergeCell ref="A62:J62"/>
    <mergeCell ref="A94:J94"/>
    <mergeCell ref="A101:J101"/>
    <mergeCell ref="A91:J91"/>
    <mergeCell ref="A131:J131"/>
    <mergeCell ref="A126:J126"/>
    <mergeCell ref="A128:J128"/>
    <mergeCell ref="A104:J104"/>
    <mergeCell ref="A109:J109"/>
    <mergeCell ref="A124:J124"/>
    <mergeCell ref="A130:J130"/>
  </mergeCells>
  <conditionalFormatting sqref="E21:E25 E27 E32:E34 E36 E38:E39 E41:E50 E53:E58 E60:E61 E64:E71 E73:E74 E76:E81 E88:E90 E95:E100 E102:E103 E105:E108 E111:E118 E125 E29:E30 E84:E86 E92:E93 E123 E127 E129 E9:E11 E14:E17 E132:E147">
    <cfRule type="cellIs" dxfId="8" priority="18" operator="equal">
      <formula>0</formula>
    </cfRule>
  </conditionalFormatting>
  <conditionalFormatting sqref="A18">
    <cfRule type="cellIs" dxfId="7" priority="10" operator="equal">
      <formula>"Partiellement"</formula>
    </cfRule>
    <cfRule type="cellIs" dxfId="6" priority="11" operator="equal">
      <formula>"En grande partie"</formula>
    </cfRule>
  </conditionalFormatting>
  <conditionalFormatting sqref="E19">
    <cfRule type="cellIs" dxfId="5" priority="9" operator="equal">
      <formula>0</formula>
    </cfRule>
  </conditionalFormatting>
  <conditionalFormatting sqref="E28">
    <cfRule type="cellIs" dxfId="4" priority="5" operator="equal">
      <formula>0</formula>
    </cfRule>
  </conditionalFormatting>
  <conditionalFormatting sqref="E82:E83">
    <cfRule type="cellIs" dxfId="3" priority="4" operator="equal">
      <formula>0</formula>
    </cfRule>
  </conditionalFormatting>
  <conditionalFormatting sqref="E120:E122">
    <cfRule type="cellIs" dxfId="2" priority="3" operator="equal">
      <formula>0</formula>
    </cfRule>
  </conditionalFormatting>
  <conditionalFormatting sqref="E119">
    <cfRule type="cellIs" dxfId="1" priority="2" operator="equal">
      <formula>0</formula>
    </cfRule>
  </conditionalFormatting>
  <conditionalFormatting sqref="E110">
    <cfRule type="cellIs" dxfId="0" priority="1" operator="equal">
      <formula>0</formula>
    </cfRule>
  </conditionalFormatting>
  <dataValidations count="1">
    <dataValidation type="list" allowBlank="1" showInputMessage="1" showErrorMessage="1" sqref="J19 J14:J17 J60:J61 J41:J50 J88:J90 J95:J100 J102:J103 J132:J147 J9:J11 J21:J25 J53:J58 J64:J71 J73:J74 J27:J30 J105:J108 J92:J93 J125 J32:J34 J36 J38:J39 J76:J86 J110:J123 J127 J129">
      <formula1>choix5</formula1>
    </dataValidation>
  </dataValidations>
  <printOptions gridLines="1"/>
  <pageMargins left="0.7" right="0.7" top="0.75" bottom="0.75" header="0.5" footer="0.5"/>
  <pageSetup paperSize="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10</vt:i4>
      </vt:variant>
    </vt:vector>
  </HeadingPairs>
  <TitlesOfParts>
    <vt:vector size="20" baseType="lpstr">
      <vt:lpstr>Valid données</vt:lpstr>
      <vt:lpstr>Lisez-moi</vt:lpstr>
      <vt:lpstr>Informations générales</vt:lpstr>
      <vt:lpstr>Pré-requis</vt:lpstr>
      <vt:lpstr>Grille autoévaluation</vt:lpstr>
      <vt:lpstr>Grille évaluation croisée</vt:lpstr>
      <vt:lpstr>Entretien patient</vt:lpstr>
      <vt:lpstr>Résultats</vt:lpstr>
      <vt:lpstr>Plan d'actions</vt:lpstr>
      <vt:lpstr>Feuil2</vt:lpstr>
      <vt:lpstr>choix1</vt:lpstr>
      <vt:lpstr>choix2</vt:lpstr>
      <vt:lpstr>choix3</vt:lpstr>
      <vt:lpstr>choix4</vt:lpstr>
      <vt:lpstr>choix5</vt:lpstr>
      <vt:lpstr>'Entretien patient'!Zone_d_impression</vt:lpstr>
      <vt:lpstr>'Grille autoévaluation'!Zone_d_impression</vt:lpstr>
      <vt:lpstr>'Grille évaluation croisée'!Zone_d_impression</vt:lpstr>
      <vt:lpstr>'Lisez-moi'!Zone_d_impression</vt:lpstr>
      <vt:lpstr>'Plan d''actions'!Zone_d_impression</vt:lpstr>
    </vt:vector>
  </TitlesOfParts>
  <Company>CHU Amiens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Gilquin Anne-Cécile</dc:creator>
  <cp:lastModifiedBy>BOUGLE, Céline (ARS-NORMANDIE/OMEDIT)</cp:lastModifiedBy>
  <cp:revision>17</cp:revision>
  <cp:lastPrinted>2022-03-01T10:30:57Z</cp:lastPrinted>
  <dcterms:created xsi:type="dcterms:W3CDTF">2018-02-09T12:53:14Z</dcterms:created>
  <dcterms:modified xsi:type="dcterms:W3CDTF">2022-03-01T14:13:38Z</dcterms:modified>
</cp:coreProperties>
</file>